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SHPENZIMET MUJORE NË ANALITIK" sheetId="1" r:id="rId1"/>
    <sheet name="TE HYRAT MUJORE NË ANALITIK" sheetId="2" r:id="rId2"/>
  </sheets>
  <definedNames>
    <definedName name="_xlnm.Print_Area" localSheetId="0">'SHPENZIMET MUJORE NË ANALITIK'!$A$1:$F$73</definedName>
    <definedName name="_xlnm.Print_Area" localSheetId="1">'TE HYRAT MUJORE NË ANALITIK'!$A$1:$G$49</definedName>
  </definedNames>
  <calcPr fullCalcOnLoad="1"/>
</workbook>
</file>

<file path=xl/sharedStrings.xml><?xml version="1.0" encoding="utf-8"?>
<sst xmlns="http://schemas.openxmlformats.org/spreadsheetml/2006/main" count="130" uniqueCount="125">
  <si>
    <t>Përshkrim</t>
  </si>
  <si>
    <t xml:space="preserve">      13210  -  RRYMA</t>
  </si>
  <si>
    <t xml:space="preserve">      13220  -  UJI</t>
  </si>
  <si>
    <t xml:space="preserve">      13230  -  MBETURINAT</t>
  </si>
  <si>
    <t xml:space="preserve">      13250  -  SHPENZIMET TELEFONIKE</t>
  </si>
  <si>
    <t xml:space="preserve">      13610  -  FURNIZIME PËR ZYRË</t>
  </si>
  <si>
    <t xml:space="preserve">      13951  -  SIGURIMI I AUTOMJETEVE</t>
  </si>
  <si>
    <t xml:space="preserve">      14310  -  DREKA ZYRTARE</t>
  </si>
  <si>
    <t>KODET</t>
  </si>
  <si>
    <t>PERSHKRIMI</t>
  </si>
  <si>
    <t>Taksa urbanistike te ndryshme</t>
  </si>
  <si>
    <t>URBANIZMI</t>
  </si>
  <si>
    <t>Te hyrat nga tregjet</t>
  </si>
  <si>
    <t>Shitja e makinave</t>
  </si>
  <si>
    <t>SHERBIME PUBLIKE</t>
  </si>
  <si>
    <t>INSPEKSIONI</t>
  </si>
  <si>
    <t>BUJQESIA</t>
  </si>
  <si>
    <t>KADASTRA</t>
  </si>
  <si>
    <t>ZHVILLIMI EKONOMIK</t>
  </si>
  <si>
    <t>ADMINISTRATA</t>
  </si>
  <si>
    <t>BUXHET E FINANCA</t>
  </si>
  <si>
    <t>ARSIMI</t>
  </si>
  <si>
    <t>KULTURA</t>
  </si>
  <si>
    <t>Gani Rama</t>
  </si>
  <si>
    <t>SHËNDËTSIA</t>
  </si>
  <si>
    <t xml:space="preserve">TOTALI I TE HYRAVE </t>
  </si>
  <si>
    <t xml:space="preserve">      13640  -  FURNIZIME PASTRIMI</t>
  </si>
  <si>
    <t xml:space="preserve">      31230  -  NDËRTIMI I RRUGËVE LOKALE</t>
  </si>
  <si>
    <t xml:space="preserve">      14023  -  MIRËMBAJTJA E SHKOLLAVE</t>
  </si>
  <si>
    <t xml:space="preserve">      32100  -  TOKA</t>
  </si>
  <si>
    <t>Donacionet e Jashtme</t>
  </si>
  <si>
    <t>Te Hyrat nga gjobat ne Trafik</t>
  </si>
  <si>
    <t xml:space="preserve">Te Hyrat nga Gjykata </t>
  </si>
  <si>
    <t>Te Hyrat nga Pylltaria</t>
  </si>
  <si>
    <t>Krahasimi       - 1 vite</t>
  </si>
  <si>
    <t>Donacionet e Brendshme (participimet)</t>
  </si>
  <si>
    <t xml:space="preserve">      13650  -  FURNIZIM ME VESHMBATHJE</t>
  </si>
  <si>
    <t>TE HYRAT ME DONACIONE</t>
  </si>
  <si>
    <t>TE HYRAVE VETANAKE</t>
  </si>
  <si>
    <t xml:space="preserve">      13450  -  SHËRBIME SHTYPJE - JO MARKETING</t>
  </si>
  <si>
    <t xml:space="preserve">      13780  -  KARBURANT PËR VETURA</t>
  </si>
  <si>
    <t xml:space="preserve">      14024  -  MIRËMBAJTJA OBJEKTEVE SHËNDETËSORE</t>
  </si>
  <si>
    <t xml:space="preserve">      14040  -  MIRËMBAJTJA E TEKNOLOGJISË INFORMATIVE</t>
  </si>
  <si>
    <t xml:space="preserve">      14050  -  MIRËMBAJTA E MOBILEVE DHE PAJISJEVE</t>
  </si>
  <si>
    <t xml:space="preserve">      14140  -  QIRAJA - MAKINERIA</t>
  </si>
  <si>
    <t xml:space="preserve">      31270  -  MIRËMBAJTJA INVESTIME</t>
  </si>
  <si>
    <t xml:space="preserve">      31250  -  KANALIZIMI</t>
  </si>
  <si>
    <t xml:space="preserve">      13503  -  KOMPJUTERË MË PAK SE 1000 EURO</t>
  </si>
  <si>
    <t xml:space="preserve">      31121  -  OBJEKTET ARSIMORE</t>
  </si>
  <si>
    <t xml:space="preserve">      31120  -  NDËRTESAT ADMINISTRATËS AFARISTE</t>
  </si>
  <si>
    <t xml:space="preserve">      31123  -  OBJEKTET KULTURORE</t>
  </si>
  <si>
    <t xml:space="preserve">Leje ndertimi </t>
  </si>
  <si>
    <t>Kompenzim per shfrytzimin e hapsires publike</t>
  </si>
  <si>
    <t>Taksa per Legalizim</t>
  </si>
  <si>
    <t>Shfrytzimi i prones publike</t>
  </si>
  <si>
    <t>Te hyrat nga parkingjet e rruges</t>
  </si>
  <si>
    <t>Leje per taksi-vijat e autobusave</t>
  </si>
  <si>
    <t>Denimet nga inspekcionet-veterina</t>
  </si>
  <si>
    <t>Leje per plotsimin e kushteve sanitaro-teknike</t>
  </si>
  <si>
    <t>Gjobat nga inspektoriati</t>
  </si>
  <si>
    <t>Taksa per pije alkoolike</t>
  </si>
  <si>
    <t>Te hyrat nga sherbimet Kadastrale</t>
  </si>
  <si>
    <t>Ekspertiza Kadastrale</t>
  </si>
  <si>
    <t>Taksa per regjistrimin e automjeteve</t>
  </si>
  <si>
    <t>Tatimi mbi pronen</t>
  </si>
  <si>
    <t>Qeraja per lokalet e komunes</t>
  </si>
  <si>
    <t>Taksa per ushtrimin e veprimtaris</t>
  </si>
  <si>
    <t>Taksa per zgjate te orarit te punes</t>
  </si>
  <si>
    <t>Qertifikata e Lindjes</t>
  </si>
  <si>
    <t>Qertifikata e vdekjes</t>
  </si>
  <si>
    <t>Qertifikata e kunorzimit</t>
  </si>
  <si>
    <t>Qertifikata tjera</t>
  </si>
  <si>
    <t>Taksa e verifikimit te dokumentave</t>
  </si>
  <si>
    <t>Taksa administrative</t>
  </si>
  <si>
    <t>Krahasimi       - 2 vite</t>
  </si>
  <si>
    <t xml:space="preserve">      13710  -  VAJ</t>
  </si>
  <si>
    <t xml:space="preserve">      13820  -  AVANSC PËR UDHËTIME ZYRTARE</t>
  </si>
  <si>
    <t xml:space="preserve">      14032  -  MIRËMBAJTJA AUTO RRUGËVE LOKALE</t>
  </si>
  <si>
    <t xml:space="preserve">      31690  -  PAJISJE TJERA</t>
  </si>
  <si>
    <t xml:space="preserve">      13330  -  SHPENZIMET POSTARE</t>
  </si>
  <si>
    <t xml:space="preserve">      13630  -  FURNIZIME MJEKËSORE</t>
  </si>
  <si>
    <t xml:space="preserve">      11110  -  PAGAT NETO PËRMES LIS.PAGAVE</t>
  </si>
  <si>
    <t xml:space="preserve">      11115  -  PAGESA PER SINDIKATE</t>
  </si>
  <si>
    <t xml:space="preserve">      11125  -  ANTARSIM-ODA E INFERMIERVE TE KOSOVËS</t>
  </si>
  <si>
    <t xml:space="preserve">      11126  -  ANTARSIM-ODA E MJEKVE TE KOSOVËS</t>
  </si>
  <si>
    <t xml:space="preserve">      11500  -  TATI.I NDALUR NE TE ARDH.PERS.</t>
  </si>
  <si>
    <t xml:space="preserve">      11600  -  KONTRIBUTI PENSIONAL-PUNETORI</t>
  </si>
  <si>
    <t xml:space="preserve">      11700  -  KONTRIBUTI PENSIONAL-PUNEDHENE</t>
  </si>
  <si>
    <t xml:space="preserve">      13140  -  SHPENZIMET E UDHËTIMEVE  ZYRTARE JASHTË VENDIT</t>
  </si>
  <si>
    <t xml:space="preserve">      13310  -  SHPENZIMET PER INTERNET</t>
  </si>
  <si>
    <t xml:space="preserve">      13320  -  SHPENZIMET E TELEFONIS MOBILE</t>
  </si>
  <si>
    <t xml:space="preserve">      13501  -  MOBILEJE (MË PAK SE 1000 EURO)</t>
  </si>
  <si>
    <t xml:space="preserve">      13506  -  PAJISJE SPECIALISTIKE MJEKËSORE &lt;1000</t>
  </si>
  <si>
    <t xml:space="preserve">      13660  -  AKOMODIMI</t>
  </si>
  <si>
    <t xml:space="preserve">      13720  -  NAFTE PËR NGROHJE QENDRORE</t>
  </si>
  <si>
    <t xml:space="preserve">      13770  -  DERIVATE PËR GJENERATOR</t>
  </si>
  <si>
    <t xml:space="preserve">      13810  -  AVANC PËR PARA TE IMËT(PETTY CASH)</t>
  </si>
  <si>
    <t xml:space="preserve">      31660  -  PAJISJE SPECIALE MJEKËSORE</t>
  </si>
  <si>
    <t xml:space="preserve">      32110  -  RREGULLIMI I LUMENJVE</t>
  </si>
  <si>
    <t xml:space="preserve">      34000  -  PAGESA - VENDIME GJYQËSORE</t>
  </si>
  <si>
    <t xml:space="preserve">    632  -  GJAKOVË</t>
  </si>
  <si>
    <t xml:space="preserve">      31126  -  RRETHOJA</t>
  </si>
  <si>
    <t>GUSHT  2019</t>
  </si>
  <si>
    <t>GUSHT 2020</t>
  </si>
  <si>
    <t xml:space="preserve">      RAPORTI ANALITIK I TË HYRAVE GUSHT (2019-2021)</t>
  </si>
  <si>
    <t>GUSHT 2021</t>
  </si>
  <si>
    <t xml:space="preserve">      13130  -  SHPENZIMET E UDHËTIMEVE ZYRTAR BRENDA VENDIT</t>
  </si>
  <si>
    <t xml:space="preserve">      13460  -  SHERB KONTRAKTUESE TJERA</t>
  </si>
  <si>
    <t xml:space="preserve">      13470  -  SHERBIME TEKNIKE</t>
  </si>
  <si>
    <t xml:space="preserve">      13490  -  SHËRBIMET E VARRIMIT</t>
  </si>
  <si>
    <t xml:space="preserve">      13509  -  PAISJE TJERA &lt;1000</t>
  </si>
  <si>
    <t xml:space="preserve">      13620  -  FURN.USHQIM &amp;PIJE(JO DREKA ZYR</t>
  </si>
  <si>
    <t xml:space="preserve">      14010  -  MIREMB._x0016_ RIPARIMI I AUTOMJET.</t>
  </si>
  <si>
    <t xml:space="preserve">      14020  -  MIREMBAJTJA E NDERTESAVE</t>
  </si>
  <si>
    <t xml:space="preserve">      14410  -  SHPENZIME-VENDIMET E GJYKATAVE</t>
  </si>
  <si>
    <t xml:space="preserve">      14420  -  PAGESA - NENI 39.2 LMFPP</t>
  </si>
  <si>
    <t xml:space="preserve">      21200  -  SUB.PËR ENTIT.JOPUBLIKE</t>
  </si>
  <si>
    <t xml:space="preserve">      22200  -  PAG.PËR PËRFITUESIT INDIVIDUAL</t>
  </si>
  <si>
    <t xml:space="preserve">      31127  -  DEPOT</t>
  </si>
  <si>
    <t xml:space="preserve">      31129  -  FUSHAT SPORTIVE</t>
  </si>
  <si>
    <t xml:space="preserve">      31510  -  FURNIZIMI ME RRYMË GJENRATOR TRAFNS</t>
  </si>
  <si>
    <t xml:space="preserve">      32200  -  PASURI E PAPREKSHME</t>
  </si>
  <si>
    <t xml:space="preserve">      34100  -  PAGESA - NENI 39.2 LMFPP</t>
  </si>
  <si>
    <t>Total Balance</t>
  </si>
  <si>
    <t xml:space="preserve">           RAPORTI  ANALITIKË I SHPENZIMEVE  GUSHT (2019-2021)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</si>
</sst>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_-* #,##0.00_L_e_k_-;\-* #,##0.00_L_e_k_-;_-* &quot;-&quot;??_L_e_k_-;_-@_-"/>
  </numFmts>
  <fonts count="45"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Alignment="1">
      <alignment/>
    </xf>
    <xf numFmtId="0" fontId="3" fillId="33" borderId="0" xfId="0" applyFont="1" applyFill="1" applyBorder="1" applyAlignment="1" applyProtection="1">
      <alignment vertical="center" wrapText="1"/>
      <protection/>
    </xf>
    <xf numFmtId="0" fontId="6" fillId="34" borderId="0" xfId="0" applyFont="1" applyFill="1" applyAlignment="1">
      <alignment/>
    </xf>
    <xf numFmtId="0" fontId="4" fillId="34" borderId="11" xfId="0" applyFont="1" applyFill="1" applyBorder="1" applyAlignment="1">
      <alignment horizontal="left" vertical="center" wrapText="1"/>
    </xf>
    <xf numFmtId="43" fontId="2" fillId="0" borderId="11" xfId="42" applyFont="1" applyBorder="1" applyAlignment="1">
      <alignment horizontal="center" vertical="center" wrapText="1"/>
    </xf>
    <xf numFmtId="4" fontId="2" fillId="0" borderId="11" xfId="42" applyNumberFormat="1" applyFont="1" applyBorder="1" applyAlignment="1">
      <alignment vertical="center" wrapText="1"/>
    </xf>
    <xf numFmtId="43" fontId="4" fillId="34" borderId="11" xfId="42" applyFont="1" applyFill="1" applyBorder="1" applyAlignment="1">
      <alignment horizontal="right" vertical="center" wrapText="1"/>
    </xf>
    <xf numFmtId="43" fontId="2" fillId="0" borderId="11" xfId="42" applyFont="1" applyFill="1" applyBorder="1" applyAlignment="1">
      <alignment horizontal="center" vertical="center" wrapText="1"/>
    </xf>
    <xf numFmtId="4" fontId="2" fillId="0" borderId="11" xfId="42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/>
    </xf>
    <xf numFmtId="43" fontId="4" fillId="34" borderId="12" xfId="42" applyFont="1" applyFill="1" applyBorder="1" applyAlignment="1">
      <alignment horizontal="center" vertical="center" wrapText="1"/>
    </xf>
    <xf numFmtId="4" fontId="4" fillId="34" borderId="12" xfId="42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43" fontId="2" fillId="0" borderId="0" xfId="42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wrapText="1"/>
    </xf>
    <xf numFmtId="43" fontId="3" fillId="33" borderId="0" xfId="42" applyFont="1" applyFill="1" applyBorder="1" applyAlignment="1" applyProtection="1">
      <alignment vertical="center" wrapText="1"/>
      <protection/>
    </xf>
    <xf numFmtId="43" fontId="4" fillId="0" borderId="0" xfId="42" applyFon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43" fontId="2" fillId="0" borderId="0" xfId="42" applyFont="1" applyAlignment="1">
      <alignment horizontal="right" vertical="center"/>
    </xf>
    <xf numFmtId="0" fontId="8" fillId="0" borderId="11" xfId="0" applyFont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43" fontId="2" fillId="0" borderId="11" xfId="42" applyFont="1" applyFill="1" applyBorder="1" applyAlignment="1">
      <alignment horizontal="right" vertical="center" wrapText="1"/>
    </xf>
    <xf numFmtId="0" fontId="5" fillId="33" borderId="13" xfId="0" applyFont="1" applyFill="1" applyBorder="1" applyAlignment="1" applyProtection="1">
      <alignment vertical="center" wrapText="1"/>
      <protection/>
    </xf>
    <xf numFmtId="4" fontId="2" fillId="33" borderId="11" xfId="42" applyNumberFormat="1" applyFont="1" applyFill="1" applyBorder="1" applyAlignment="1">
      <alignment horizontal="right" vertical="center"/>
    </xf>
    <xf numFmtId="4" fontId="2" fillId="0" borderId="11" xfId="42" applyNumberFormat="1" applyFont="1" applyBorder="1" applyAlignment="1">
      <alignment horizontal="right" vertical="center" wrapText="1"/>
    </xf>
    <xf numFmtId="4" fontId="4" fillId="34" borderId="11" xfId="42" applyNumberFormat="1" applyFont="1" applyFill="1" applyBorder="1" applyAlignment="1">
      <alignment horizontal="right" vertical="center" wrapText="1"/>
    </xf>
    <xf numFmtId="43" fontId="2" fillId="0" borderId="11" xfId="42" applyFont="1" applyBorder="1" applyAlignment="1">
      <alignment horizontal="right" vertical="center" wrapText="1"/>
    </xf>
    <xf numFmtId="4" fontId="2" fillId="0" borderId="11" xfId="42" applyNumberFormat="1" applyFont="1" applyBorder="1" applyAlignment="1">
      <alignment horizontal="right" vertical="center"/>
    </xf>
    <xf numFmtId="4" fontId="2" fillId="0" borderId="11" xfId="42" applyNumberFormat="1" applyFont="1" applyFill="1" applyBorder="1" applyAlignment="1">
      <alignment horizontal="right" vertical="center" wrapText="1"/>
    </xf>
    <xf numFmtId="0" fontId="3" fillId="34" borderId="14" xfId="0" applyFont="1" applyFill="1" applyBorder="1" applyAlignment="1" applyProtection="1">
      <alignment horizontal="left" vertical="center" wrapText="1"/>
      <protection/>
    </xf>
    <xf numFmtId="43" fontId="3" fillId="34" borderId="11" xfId="42" applyFont="1" applyFill="1" applyBorder="1" applyAlignment="1" applyProtection="1">
      <alignment horizontal="right" vertical="center" wrapText="1"/>
      <protection/>
    </xf>
    <xf numFmtId="4" fontId="3" fillId="34" borderId="11" xfId="0" applyNumberFormat="1" applyFont="1" applyFill="1" applyBorder="1" applyAlignment="1" applyProtection="1">
      <alignment horizontal="right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43" fontId="2" fillId="0" borderId="11" xfId="42" applyFont="1" applyBorder="1" applyAlignment="1">
      <alignment horizontal="right" vertical="center"/>
    </xf>
    <xf numFmtId="0" fontId="0" fillId="0" borderId="0" xfId="0" applyFont="1" applyAlignment="1">
      <alignment/>
    </xf>
    <xf numFmtId="0" fontId="10" fillId="35" borderId="12" xfId="0" applyFont="1" applyFill="1" applyBorder="1" applyAlignment="1">
      <alignment wrapText="1"/>
    </xf>
    <xf numFmtId="4" fontId="4" fillId="0" borderId="11" xfId="42" applyNumberFormat="1" applyFont="1" applyFill="1" applyBorder="1" applyAlignment="1">
      <alignment horizontal="right" vertical="center" wrapText="1"/>
    </xf>
    <xf numFmtId="10" fontId="4" fillId="34" borderId="11" xfId="42" applyNumberFormat="1" applyFont="1" applyFill="1" applyBorder="1" applyAlignment="1">
      <alignment horizontal="right" vertical="distributed" wrapText="1"/>
    </xf>
    <xf numFmtId="10" fontId="4" fillId="34" borderId="16" xfId="42" applyNumberFormat="1" applyFont="1" applyFill="1" applyBorder="1" applyAlignment="1">
      <alignment horizontal="right" vertical="distributed" wrapText="1"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10" fontId="2" fillId="0" borderId="11" xfId="42" applyNumberFormat="1" applyFont="1" applyFill="1" applyBorder="1" applyAlignment="1">
      <alignment horizontal="right" vertical="distributed" wrapText="1"/>
    </xf>
    <xf numFmtId="10" fontId="2" fillId="0" borderId="16" xfId="42" applyNumberFormat="1" applyFont="1" applyFill="1" applyBorder="1" applyAlignment="1">
      <alignment horizontal="right" vertical="distributed" wrapText="1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43" fontId="1" fillId="33" borderId="10" xfId="42" applyFont="1" applyFill="1" applyBorder="1" applyAlignment="1" applyProtection="1">
      <alignment horizontal="right" vertical="center" wrapText="1"/>
      <protection/>
    </xf>
    <xf numFmtId="0" fontId="3" fillId="34" borderId="17" xfId="0" applyFont="1" applyFill="1" applyBorder="1" applyAlignment="1" applyProtection="1">
      <alignment vertical="center" wrapText="1"/>
      <protection/>
    </xf>
    <xf numFmtId="43" fontId="4" fillId="34" borderId="18" xfId="42" applyFont="1" applyFill="1" applyBorder="1" applyAlignment="1">
      <alignment/>
    </xf>
    <xf numFmtId="4" fontId="4" fillId="34" borderId="18" xfId="0" applyNumberFormat="1" applyFont="1" applyFill="1" applyBorder="1" applyAlignment="1">
      <alignment/>
    </xf>
    <xf numFmtId="10" fontId="4" fillId="34" borderId="18" xfId="42" applyNumberFormat="1" applyFont="1" applyFill="1" applyBorder="1" applyAlignment="1">
      <alignment horizontal="right" vertical="distributed" wrapText="1"/>
    </xf>
    <xf numFmtId="10" fontId="4" fillId="34" borderId="19" xfId="42" applyNumberFormat="1" applyFont="1" applyFill="1" applyBorder="1" applyAlignment="1">
      <alignment horizontal="right" vertical="distributed" wrapText="1"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10" fontId="10" fillId="34" borderId="11" xfId="0" applyNumberFormat="1" applyFont="1" applyFill="1" applyBorder="1" applyAlignment="1">
      <alignment horizontal="right" vertical="center"/>
    </xf>
    <xf numFmtId="10" fontId="8" fillId="0" borderId="11" xfId="0" applyNumberFormat="1" applyFont="1" applyBorder="1" applyAlignment="1">
      <alignment horizontal="right" vertical="center"/>
    </xf>
    <xf numFmtId="10" fontId="8" fillId="0" borderId="11" xfId="0" applyNumberFormat="1" applyFont="1" applyFill="1" applyBorder="1" applyAlignment="1">
      <alignment horizontal="right" vertical="center"/>
    </xf>
    <xf numFmtId="10" fontId="8" fillId="0" borderId="22" xfId="0" applyNumberFormat="1" applyFont="1" applyBorder="1" applyAlignment="1">
      <alignment horizontal="right" vertical="center"/>
    </xf>
    <xf numFmtId="10" fontId="10" fillId="34" borderId="12" xfId="0" applyNumberFormat="1" applyFont="1" applyFill="1" applyBorder="1" applyAlignment="1">
      <alignment horizontal="right" vertical="center"/>
    </xf>
    <xf numFmtId="14" fontId="8" fillId="0" borderId="0" xfId="0" applyNumberFormat="1" applyFont="1" applyFill="1" applyAlignment="1">
      <alignment horizontal="center" vertical="center" wrapText="1"/>
    </xf>
    <xf numFmtId="14" fontId="8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0</xdr:col>
      <xdr:colOff>695325</xdr:colOff>
      <xdr:row>1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676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704850</xdr:colOff>
      <xdr:row>0</xdr:row>
      <xdr:rowOff>0</xdr:rowOff>
    </xdr:from>
    <xdr:to>
      <xdr:col>5</xdr:col>
      <xdr:colOff>0</xdr:colOff>
      <xdr:row>1</xdr:row>
      <xdr:rowOff>542925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276225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47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0</xdr:row>
      <xdr:rowOff>28575</xdr:rowOff>
    </xdr:from>
    <xdr:to>
      <xdr:col>6</xdr:col>
      <xdr:colOff>476250</xdr:colOff>
      <xdr:row>1</xdr:row>
      <xdr:rowOff>419100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28575"/>
          <a:ext cx="781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showGridLines="0" view="pageBreakPreview" zoomScale="110" zoomScaleSheetLayoutView="110" zoomScalePageLayoutView="0" workbookViewId="0" topLeftCell="A49">
      <selection activeCell="D73" sqref="D73:E73"/>
    </sheetView>
  </sheetViews>
  <sheetFormatPr defaultColWidth="9.140625" defaultRowHeight="15" customHeight="1"/>
  <cols>
    <col min="1" max="1" width="63.57421875" style="1" customWidth="1"/>
    <col min="2" max="2" width="13.57421875" style="22" customWidth="1"/>
    <col min="3" max="3" width="13.140625" style="22" bestFit="1" customWidth="1"/>
    <col min="4" max="4" width="13.140625" style="18" bestFit="1" customWidth="1"/>
    <col min="5" max="5" width="9.421875" style="1" bestFit="1" customWidth="1"/>
    <col min="6" max="16384" width="9.140625" style="1" customWidth="1"/>
  </cols>
  <sheetData>
    <row r="1" spans="1:3" ht="15" customHeight="1">
      <c r="A1" s="4"/>
      <c r="B1" s="21"/>
      <c r="C1" s="21"/>
    </row>
    <row r="2" spans="1:4" ht="51" customHeight="1">
      <c r="A2" s="59" t="s">
        <v>124</v>
      </c>
      <c r="B2" s="59"/>
      <c r="C2" s="59"/>
      <c r="D2" s="59"/>
    </row>
    <row r="3" spans="1:5" s="5" customFormat="1" ht="29.25" thickBot="1">
      <c r="A3" s="42" t="s">
        <v>0</v>
      </c>
      <c r="B3" s="9" t="s">
        <v>102</v>
      </c>
      <c r="C3" s="35" t="s">
        <v>103</v>
      </c>
      <c r="D3" s="9" t="s">
        <v>105</v>
      </c>
      <c r="E3" s="20" t="s">
        <v>34</v>
      </c>
    </row>
    <row r="4" spans="1:6" s="3" customFormat="1" ht="15" customHeight="1" thickTop="1">
      <c r="A4" s="39" t="s">
        <v>100</v>
      </c>
      <c r="B4" s="40">
        <f>B72</f>
        <v>1701865.08</v>
      </c>
      <c r="C4" s="41">
        <f>C72</f>
        <v>2233707.0700000003</v>
      </c>
      <c r="D4" s="41">
        <f>D72</f>
        <v>1624005.71</v>
      </c>
      <c r="E4" s="47">
        <f>D4/C4</f>
        <v>0.7270450686266574</v>
      </c>
      <c r="F4" s="48">
        <f>D4/B4</f>
        <v>0.9542505625651593</v>
      </c>
    </row>
    <row r="5" spans="1:6" ht="15" customHeight="1">
      <c r="A5" s="2" t="s">
        <v>81</v>
      </c>
      <c r="B5" s="49">
        <v>953525.44</v>
      </c>
      <c r="C5" s="49">
        <v>1051318.21</v>
      </c>
      <c r="D5" s="49">
        <v>955917.42</v>
      </c>
      <c r="E5" s="50">
        <f>D5/C5</f>
        <v>0.9092560282010145</v>
      </c>
      <c r="F5" s="51">
        <f>D5/B5</f>
        <v>1.0025085644280243</v>
      </c>
    </row>
    <row r="6" spans="1:6" ht="15" customHeight="1">
      <c r="A6" s="2" t="s">
        <v>82</v>
      </c>
      <c r="B6" s="49">
        <v>4773.58</v>
      </c>
      <c r="C6" s="49">
        <v>5788.69</v>
      </c>
      <c r="D6" s="49">
        <v>5057.79</v>
      </c>
      <c r="E6" s="50">
        <f>D6/C6</f>
        <v>0.873736544883212</v>
      </c>
      <c r="F6" s="51">
        <f>D6/B6</f>
        <v>1.059538124426531</v>
      </c>
    </row>
    <row r="7" spans="1:6" ht="15" customHeight="1">
      <c r="A7" s="2" t="s">
        <v>83</v>
      </c>
      <c r="B7" s="49">
        <v>405.19</v>
      </c>
      <c r="C7" s="49">
        <v>692.69</v>
      </c>
      <c r="D7" s="49">
        <v>419.93</v>
      </c>
      <c r="E7" s="50">
        <f>D7/C7</f>
        <v>0.6062307814462458</v>
      </c>
      <c r="F7" s="51">
        <f>D7/B7</f>
        <v>1.0363779955082801</v>
      </c>
    </row>
    <row r="8" spans="1:6" ht="15" customHeight="1">
      <c r="A8" s="2" t="s">
        <v>84</v>
      </c>
      <c r="B8" s="49">
        <v>0</v>
      </c>
      <c r="C8" s="49">
        <v>0</v>
      </c>
      <c r="D8" s="49">
        <v>0</v>
      </c>
      <c r="E8" s="50" t="e">
        <f>D8/C8</f>
        <v>#DIV/0!</v>
      </c>
      <c r="F8" s="51" t="e">
        <f>D8/B8</f>
        <v>#DIV/0!</v>
      </c>
    </row>
    <row r="9" spans="1:6" ht="15" customHeight="1">
      <c r="A9" s="2" t="s">
        <v>85</v>
      </c>
      <c r="B9" s="49">
        <v>54287.63</v>
      </c>
      <c r="C9" s="49">
        <v>65488.18</v>
      </c>
      <c r="D9" s="49">
        <v>55586.12</v>
      </c>
      <c r="E9" s="50">
        <f aca="true" t="shared" si="0" ref="E9:E58">D9/C9</f>
        <v>0.8487962255173377</v>
      </c>
      <c r="F9" s="51">
        <f aca="true" t="shared" si="1" ref="F9:F71">D9/B9</f>
        <v>1.023918708552943</v>
      </c>
    </row>
    <row r="10" spans="1:6" ht="15" customHeight="1">
      <c r="A10" s="2" t="s">
        <v>86</v>
      </c>
      <c r="B10" s="49">
        <v>53120.01</v>
      </c>
      <c r="C10" s="49">
        <v>58976.66</v>
      </c>
      <c r="D10" s="49">
        <v>53415.17</v>
      </c>
      <c r="E10" s="50">
        <f t="shared" si="0"/>
        <v>0.9057001532470641</v>
      </c>
      <c r="F10" s="51">
        <f t="shared" si="1"/>
        <v>1.0055564748575914</v>
      </c>
    </row>
    <row r="11" spans="1:6" ht="15" customHeight="1">
      <c r="A11" s="2" t="s">
        <v>87</v>
      </c>
      <c r="B11" s="49">
        <v>53120.01</v>
      </c>
      <c r="C11" s="49">
        <v>58976.66</v>
      </c>
      <c r="D11" s="49">
        <v>53415.17</v>
      </c>
      <c r="E11" s="50">
        <f t="shared" si="0"/>
        <v>0.9057001532470641</v>
      </c>
      <c r="F11" s="51">
        <f t="shared" si="1"/>
        <v>1.0055564748575914</v>
      </c>
    </row>
    <row r="12" spans="1:6" ht="15" customHeight="1">
      <c r="A12" s="2" t="s">
        <v>106</v>
      </c>
      <c r="B12" s="2"/>
      <c r="C12" s="52"/>
      <c r="D12" s="49">
        <v>300</v>
      </c>
      <c r="E12" s="50"/>
      <c r="F12" s="51"/>
    </row>
    <row r="13" spans="1:6" ht="15" customHeight="1">
      <c r="A13" s="2" t="s">
        <v>88</v>
      </c>
      <c r="B13" s="49">
        <v>725.17</v>
      </c>
      <c r="C13" s="49">
        <v>0</v>
      </c>
      <c r="D13" s="49"/>
      <c r="E13" s="50">
        <v>0</v>
      </c>
      <c r="F13" s="51">
        <f t="shared" si="1"/>
        <v>0</v>
      </c>
    </row>
    <row r="14" spans="1:6" ht="15" customHeight="1">
      <c r="A14" s="2" t="s">
        <v>1</v>
      </c>
      <c r="B14" s="49">
        <v>24062.35</v>
      </c>
      <c r="C14" s="49">
        <v>48074.37</v>
      </c>
      <c r="D14" s="49">
        <v>4631.7</v>
      </c>
      <c r="E14" s="50">
        <f t="shared" si="0"/>
        <v>0.09634447627706821</v>
      </c>
      <c r="F14" s="51">
        <f t="shared" si="1"/>
        <v>0.1924874336878983</v>
      </c>
    </row>
    <row r="15" spans="1:6" ht="15" customHeight="1">
      <c r="A15" s="2" t="s">
        <v>2</v>
      </c>
      <c r="B15" s="49">
        <v>3929.12</v>
      </c>
      <c r="C15" s="49">
        <v>6869.37</v>
      </c>
      <c r="D15" s="49">
        <v>1356.22</v>
      </c>
      <c r="E15" s="50">
        <f t="shared" si="0"/>
        <v>0.19743004089166838</v>
      </c>
      <c r="F15" s="51">
        <f t="shared" si="1"/>
        <v>0.3451714378792198</v>
      </c>
    </row>
    <row r="16" spans="1:6" ht="15" customHeight="1">
      <c r="A16" s="2" t="s">
        <v>3</v>
      </c>
      <c r="B16" s="49">
        <v>1840.28</v>
      </c>
      <c r="C16" s="49">
        <v>2333.2</v>
      </c>
      <c r="D16" s="49">
        <v>1611.6</v>
      </c>
      <c r="E16" s="50">
        <f t="shared" si="0"/>
        <v>0.6907251842962455</v>
      </c>
      <c r="F16" s="51">
        <f t="shared" si="1"/>
        <v>0.8757363009976742</v>
      </c>
    </row>
    <row r="17" spans="1:6" ht="15" customHeight="1">
      <c r="A17" s="2" t="s">
        <v>4</v>
      </c>
      <c r="B17" s="49">
        <v>420.82</v>
      </c>
      <c r="C17" s="49">
        <v>803.98</v>
      </c>
      <c r="D17" s="49">
        <v>684.99</v>
      </c>
      <c r="E17" s="50">
        <f t="shared" si="0"/>
        <v>0.8519988059404463</v>
      </c>
      <c r="F17" s="51">
        <f t="shared" si="1"/>
        <v>1.6277505821966638</v>
      </c>
    </row>
    <row r="18" spans="1:6" ht="15" customHeight="1">
      <c r="A18" s="2" t="s">
        <v>89</v>
      </c>
      <c r="B18" s="49">
        <v>178.04</v>
      </c>
      <c r="C18" s="49">
        <v>310.04</v>
      </c>
      <c r="D18" s="49">
        <v>225.53</v>
      </c>
      <c r="E18" s="50">
        <f t="shared" si="0"/>
        <v>0.7274222680944393</v>
      </c>
      <c r="F18" s="51">
        <f t="shared" si="1"/>
        <v>1.2667378117277017</v>
      </c>
    </row>
    <row r="19" spans="1:7" ht="15" customHeight="1">
      <c r="A19" s="2" t="s">
        <v>90</v>
      </c>
      <c r="B19" s="49">
        <v>150.16</v>
      </c>
      <c r="C19" s="49">
        <v>1616.33</v>
      </c>
      <c r="D19" s="49">
        <v>7070.69</v>
      </c>
      <c r="E19" s="50">
        <f t="shared" si="0"/>
        <v>4.374533665773697</v>
      </c>
      <c r="F19" s="51">
        <f t="shared" si="1"/>
        <v>47.08770644645711</v>
      </c>
      <c r="G19" s="25"/>
    </row>
    <row r="20" spans="1:7" ht="15" customHeight="1">
      <c r="A20" s="2" t="s">
        <v>79</v>
      </c>
      <c r="B20" s="49">
        <v>0</v>
      </c>
      <c r="C20" s="49">
        <v>396.1</v>
      </c>
      <c r="D20" s="49">
        <v>2056.9</v>
      </c>
      <c r="E20" s="50">
        <f t="shared" si="0"/>
        <v>5.192880585710679</v>
      </c>
      <c r="F20" s="51" t="e">
        <f t="shared" si="1"/>
        <v>#DIV/0!</v>
      </c>
      <c r="G20" s="25"/>
    </row>
    <row r="21" spans="1:6" ht="15" customHeight="1">
      <c r="A21" s="2" t="s">
        <v>39</v>
      </c>
      <c r="B21" s="49">
        <v>0</v>
      </c>
      <c r="C21" s="49">
        <v>9942.05</v>
      </c>
      <c r="D21" s="49">
        <v>5171.78</v>
      </c>
      <c r="E21" s="50">
        <f t="shared" si="0"/>
        <v>0.5201925156280647</v>
      </c>
      <c r="F21" s="51" t="e">
        <f t="shared" si="1"/>
        <v>#DIV/0!</v>
      </c>
    </row>
    <row r="22" spans="1:6" ht="15" customHeight="1">
      <c r="A22" s="2" t="s">
        <v>107</v>
      </c>
      <c r="B22" s="49">
        <v>46393.33</v>
      </c>
      <c r="C22" s="49">
        <v>45772.05</v>
      </c>
      <c r="D22" s="49">
        <v>122465.53</v>
      </c>
      <c r="E22" s="50">
        <f t="shared" si="0"/>
        <v>2.6755526571346486</v>
      </c>
      <c r="F22" s="51">
        <f t="shared" si="1"/>
        <v>2.639722779115015</v>
      </c>
    </row>
    <row r="23" spans="1:6" ht="15" customHeight="1">
      <c r="A23" s="2" t="s">
        <v>108</v>
      </c>
      <c r="B23" s="49">
        <v>4239.14</v>
      </c>
      <c r="C23" s="49">
        <v>1139.4</v>
      </c>
      <c r="D23" s="49">
        <v>237</v>
      </c>
      <c r="E23" s="50">
        <f t="shared" si="0"/>
        <v>0.20800421274354922</v>
      </c>
      <c r="F23" s="51">
        <f t="shared" si="1"/>
        <v>0.05590756615728661</v>
      </c>
    </row>
    <row r="24" spans="1:6" ht="15" customHeight="1">
      <c r="A24" s="2" t="s">
        <v>109</v>
      </c>
      <c r="B24" s="2"/>
      <c r="C24" s="52"/>
      <c r="D24" s="49">
        <v>1200</v>
      </c>
      <c r="E24" s="50"/>
      <c r="F24" s="51"/>
    </row>
    <row r="25" spans="1:6" ht="15" customHeight="1">
      <c r="A25" s="2" t="s">
        <v>91</v>
      </c>
      <c r="B25" s="49">
        <v>288</v>
      </c>
      <c r="C25" s="49">
        <v>0</v>
      </c>
      <c r="D25" s="49"/>
      <c r="E25" s="50" t="e">
        <f>D25/C25</f>
        <v>#DIV/0!</v>
      </c>
      <c r="F25" s="51">
        <f>D25/B25</f>
        <v>0</v>
      </c>
    </row>
    <row r="26" spans="1:6" ht="15" customHeight="1">
      <c r="A26" s="2" t="s">
        <v>47</v>
      </c>
      <c r="B26" s="49">
        <v>5160</v>
      </c>
      <c r="C26" s="49">
        <v>0</v>
      </c>
      <c r="D26" s="49"/>
      <c r="E26" s="50" t="e">
        <f>D26/C26</f>
        <v>#DIV/0!</v>
      </c>
      <c r="F26" s="51">
        <f>D26/B26</f>
        <v>0</v>
      </c>
    </row>
    <row r="27" spans="1:6" ht="15" customHeight="1">
      <c r="A27" s="2" t="s">
        <v>92</v>
      </c>
      <c r="B27" s="2"/>
      <c r="C27" s="52"/>
      <c r="D27" s="49">
        <v>50</v>
      </c>
      <c r="E27" s="50"/>
      <c r="F27" s="51"/>
    </row>
    <row r="28" spans="1:6" ht="15" customHeight="1">
      <c r="A28" s="2" t="s">
        <v>110</v>
      </c>
      <c r="B28" s="49">
        <f>7727.36-198</f>
        <v>7529.36</v>
      </c>
      <c r="C28" s="49">
        <v>880</v>
      </c>
      <c r="D28" s="49">
        <v>1910.9</v>
      </c>
      <c r="E28" s="50">
        <f>D28/C28</f>
        <v>2.1714772727272726</v>
      </c>
      <c r="F28" s="51">
        <f>D28/B28</f>
        <v>0.25379315107791367</v>
      </c>
    </row>
    <row r="29" spans="1:6" ht="15" customHeight="1">
      <c r="A29" s="2" t="s">
        <v>5</v>
      </c>
      <c r="B29" s="49">
        <v>9062.3</v>
      </c>
      <c r="C29" s="49">
        <v>5404.75</v>
      </c>
      <c r="D29" s="49">
        <v>2581.08</v>
      </c>
      <c r="E29" s="50">
        <f t="shared" si="0"/>
        <v>0.4775577038715944</v>
      </c>
      <c r="F29" s="51">
        <f t="shared" si="1"/>
        <v>0.28481511316111807</v>
      </c>
    </row>
    <row r="30" spans="1:6" ht="15" customHeight="1">
      <c r="A30" s="2" t="s">
        <v>111</v>
      </c>
      <c r="B30" s="49">
        <v>6923.85</v>
      </c>
      <c r="C30" s="49">
        <v>1662.5</v>
      </c>
      <c r="D30" s="49">
        <v>1294.88</v>
      </c>
      <c r="E30" s="50">
        <f t="shared" si="0"/>
        <v>0.7788751879699248</v>
      </c>
      <c r="F30" s="51">
        <f t="shared" si="1"/>
        <v>0.18701733861940972</v>
      </c>
    </row>
    <row r="31" spans="1:6" ht="15" customHeight="1">
      <c r="A31" s="2" t="s">
        <v>80</v>
      </c>
      <c r="B31" s="49">
        <v>0</v>
      </c>
      <c r="C31" s="49">
        <v>10603.8</v>
      </c>
      <c r="D31" s="49">
        <v>3558.95</v>
      </c>
      <c r="E31" s="50">
        <f t="shared" si="0"/>
        <v>0.33562967992606424</v>
      </c>
      <c r="F31" s="51" t="e">
        <f t="shared" si="1"/>
        <v>#DIV/0!</v>
      </c>
    </row>
    <row r="32" spans="1:6" ht="15" customHeight="1">
      <c r="A32" s="2" t="s">
        <v>26</v>
      </c>
      <c r="B32" s="53">
        <v>5024.16</v>
      </c>
      <c r="C32" s="49">
        <v>2700.2</v>
      </c>
      <c r="D32" s="49">
        <v>1837.75</v>
      </c>
      <c r="E32" s="50">
        <f t="shared" si="0"/>
        <v>0.6805977335012222</v>
      </c>
      <c r="F32" s="51">
        <f t="shared" si="1"/>
        <v>0.36578253877265055</v>
      </c>
    </row>
    <row r="33" spans="1:6" ht="15" customHeight="1">
      <c r="A33" s="2" t="s">
        <v>36</v>
      </c>
      <c r="B33" s="2"/>
      <c r="C33" s="52"/>
      <c r="D33" s="49">
        <v>59.8</v>
      </c>
      <c r="E33" s="50"/>
      <c r="F33" s="51"/>
    </row>
    <row r="34" spans="1:6" ht="15" customHeight="1">
      <c r="A34" s="2" t="s">
        <v>93</v>
      </c>
      <c r="B34" s="49">
        <v>1038.79</v>
      </c>
      <c r="C34" s="49">
        <v>0</v>
      </c>
      <c r="D34" s="49">
        <v>310</v>
      </c>
      <c r="E34" s="50" t="e">
        <f t="shared" si="0"/>
        <v>#DIV/0!</v>
      </c>
      <c r="F34" s="51">
        <f t="shared" si="1"/>
        <v>0.29842412807208385</v>
      </c>
    </row>
    <row r="35" spans="1:6" ht="15" customHeight="1">
      <c r="A35" s="2" t="s">
        <v>75</v>
      </c>
      <c r="B35" s="49">
        <v>92.5</v>
      </c>
      <c r="C35" s="49">
        <v>0</v>
      </c>
      <c r="D35" s="49">
        <v>3</v>
      </c>
      <c r="E35" s="50" t="e">
        <f t="shared" si="0"/>
        <v>#DIV/0!</v>
      </c>
      <c r="F35" s="51">
        <f t="shared" si="1"/>
        <v>0.032432432432432434</v>
      </c>
    </row>
    <row r="36" spans="1:6" ht="15" customHeight="1">
      <c r="A36" s="2" t="s">
        <v>94</v>
      </c>
      <c r="B36" s="49">
        <v>1914.2</v>
      </c>
      <c r="C36" s="49">
        <v>8360.5</v>
      </c>
      <c r="D36" s="49"/>
      <c r="E36" s="50">
        <f t="shared" si="0"/>
        <v>0</v>
      </c>
      <c r="F36" s="51">
        <f t="shared" si="1"/>
        <v>0</v>
      </c>
    </row>
    <row r="37" spans="1:6" ht="15" customHeight="1">
      <c r="A37" s="2" t="s">
        <v>95</v>
      </c>
      <c r="B37" s="49">
        <v>57.62</v>
      </c>
      <c r="C37" s="49">
        <v>0</v>
      </c>
      <c r="D37" s="49"/>
      <c r="E37" s="50" t="e">
        <f t="shared" si="0"/>
        <v>#DIV/0!</v>
      </c>
      <c r="F37" s="51">
        <f t="shared" si="1"/>
        <v>0</v>
      </c>
    </row>
    <row r="38" spans="1:6" ht="15" customHeight="1">
      <c r="A38" s="2" t="s">
        <v>40</v>
      </c>
      <c r="B38" s="49">
        <v>5936.99</v>
      </c>
      <c r="C38" s="49">
        <v>5573.08</v>
      </c>
      <c r="D38" s="49">
        <v>5404.8</v>
      </c>
      <c r="E38" s="50">
        <f t="shared" si="0"/>
        <v>0.9698048475887661</v>
      </c>
      <c r="F38" s="51">
        <f t="shared" si="1"/>
        <v>0.9103603004215942</v>
      </c>
    </row>
    <row r="39" spans="1:6" ht="15" customHeight="1">
      <c r="A39" s="2" t="s">
        <v>96</v>
      </c>
      <c r="B39" s="49">
        <v>100</v>
      </c>
      <c r="C39" s="49">
        <v>0</v>
      </c>
      <c r="D39" s="49"/>
      <c r="E39" s="50" t="e">
        <f t="shared" si="0"/>
        <v>#DIV/0!</v>
      </c>
      <c r="F39" s="51">
        <f t="shared" si="1"/>
        <v>0</v>
      </c>
    </row>
    <row r="40" spans="1:7" ht="15" customHeight="1">
      <c r="A40" s="2" t="s">
        <v>76</v>
      </c>
      <c r="B40" s="49">
        <v>-843.54</v>
      </c>
      <c r="C40" s="49">
        <v>0</v>
      </c>
      <c r="D40" s="49"/>
      <c r="E40" s="50" t="e">
        <f t="shared" si="0"/>
        <v>#DIV/0!</v>
      </c>
      <c r="F40" s="51">
        <f t="shared" si="1"/>
        <v>0</v>
      </c>
      <c r="G40" s="25"/>
    </row>
    <row r="41" spans="1:6" ht="15" customHeight="1">
      <c r="A41" s="2" t="s">
        <v>6</v>
      </c>
      <c r="B41" s="49">
        <v>550</v>
      </c>
      <c r="C41" s="49">
        <v>263.1</v>
      </c>
      <c r="D41" s="49">
        <v>30</v>
      </c>
      <c r="E41" s="50">
        <f t="shared" si="0"/>
        <v>0.11402508551881413</v>
      </c>
      <c r="F41" s="51">
        <f t="shared" si="1"/>
        <v>0.05454545454545454</v>
      </c>
    </row>
    <row r="42" spans="1:8" ht="15" customHeight="1">
      <c r="A42" s="2" t="s">
        <v>112</v>
      </c>
      <c r="B42" s="49">
        <v>3124</v>
      </c>
      <c r="C42" s="49">
        <v>330</v>
      </c>
      <c r="D42" s="49">
        <v>664.6</v>
      </c>
      <c r="E42" s="50">
        <f t="shared" si="0"/>
        <v>2.013939393939394</v>
      </c>
      <c r="F42" s="51">
        <f t="shared" si="1"/>
        <v>0.21274007682458387</v>
      </c>
      <c r="H42" s="25"/>
    </row>
    <row r="43" spans="1:6" ht="15" customHeight="1">
      <c r="A43" s="2" t="s">
        <v>113</v>
      </c>
      <c r="B43" s="49">
        <v>7184.12</v>
      </c>
      <c r="C43" s="49">
        <v>2802.3</v>
      </c>
      <c r="D43" s="49">
        <v>8098.7</v>
      </c>
      <c r="E43" s="50">
        <f t="shared" si="0"/>
        <v>2.8900189130357203</v>
      </c>
      <c r="F43" s="51">
        <f t="shared" si="1"/>
        <v>1.1273057799702677</v>
      </c>
    </row>
    <row r="44" spans="1:6" ht="15" customHeight="1">
      <c r="A44" s="2" t="s">
        <v>28</v>
      </c>
      <c r="B44" s="49">
        <v>5716.23</v>
      </c>
      <c r="C44" s="49">
        <v>104.78</v>
      </c>
      <c r="D44" s="49">
        <v>8120</v>
      </c>
      <c r="E44" s="50">
        <f t="shared" si="0"/>
        <v>77.49570528726856</v>
      </c>
      <c r="F44" s="51">
        <f t="shared" si="1"/>
        <v>1.4205166692033038</v>
      </c>
    </row>
    <row r="45" spans="1:6" ht="15" customHeight="1">
      <c r="A45" s="2" t="s">
        <v>41</v>
      </c>
      <c r="B45" s="49">
        <v>4811.4</v>
      </c>
      <c r="C45" s="49">
        <v>8145</v>
      </c>
      <c r="D45" s="49">
        <v>8163.66</v>
      </c>
      <c r="E45" s="50">
        <f t="shared" si="0"/>
        <v>1.0022909760589318</v>
      </c>
      <c r="F45" s="51">
        <f t="shared" si="1"/>
        <v>1.6967327596957227</v>
      </c>
    </row>
    <row r="46" spans="1:6" ht="15" customHeight="1">
      <c r="A46" s="2" t="s">
        <v>77</v>
      </c>
      <c r="B46" s="49">
        <v>10000</v>
      </c>
      <c r="C46" s="49">
        <v>0</v>
      </c>
      <c r="D46" s="49">
        <v>54641.6</v>
      </c>
      <c r="E46" s="50" t="e">
        <f t="shared" si="0"/>
        <v>#DIV/0!</v>
      </c>
      <c r="F46" s="51">
        <f t="shared" si="1"/>
        <v>5.46416</v>
      </c>
    </row>
    <row r="47" spans="1:6" ht="15" customHeight="1">
      <c r="A47" s="2" t="s">
        <v>42</v>
      </c>
      <c r="B47" s="49">
        <v>1096.99</v>
      </c>
      <c r="C47" s="49">
        <v>683</v>
      </c>
      <c r="D47" s="49">
        <v>2524</v>
      </c>
      <c r="E47" s="50">
        <f t="shared" si="0"/>
        <v>3.6954612005856515</v>
      </c>
      <c r="F47" s="51">
        <f t="shared" si="1"/>
        <v>2.3008413932670306</v>
      </c>
    </row>
    <row r="48" spans="1:6" ht="15" customHeight="1">
      <c r="A48" s="2" t="s">
        <v>43</v>
      </c>
      <c r="B48" s="49">
        <v>380</v>
      </c>
      <c r="C48" s="49">
        <v>543</v>
      </c>
      <c r="D48" s="49">
        <v>4598.7</v>
      </c>
      <c r="E48" s="50">
        <f t="shared" si="0"/>
        <v>8.469060773480663</v>
      </c>
      <c r="F48" s="51">
        <f t="shared" si="1"/>
        <v>12.101842105263158</v>
      </c>
    </row>
    <row r="49" spans="1:6" ht="15" customHeight="1">
      <c r="A49" s="2" t="s">
        <v>44</v>
      </c>
      <c r="B49" s="49">
        <v>4014.96</v>
      </c>
      <c r="C49" s="49">
        <v>2523</v>
      </c>
      <c r="D49" s="49">
        <v>3420.96</v>
      </c>
      <c r="E49" s="50">
        <f t="shared" si="0"/>
        <v>1.355909631391201</v>
      </c>
      <c r="F49" s="51">
        <f t="shared" si="1"/>
        <v>0.852053320581027</v>
      </c>
    </row>
    <row r="50" spans="1:6" ht="15" customHeight="1">
      <c r="A50" s="2" t="s">
        <v>7</v>
      </c>
      <c r="B50" s="49">
        <v>2167.86</v>
      </c>
      <c r="C50" s="49">
        <v>0</v>
      </c>
      <c r="D50" s="49">
        <v>1399.78</v>
      </c>
      <c r="E50" s="50" t="e">
        <f>D50/C50</f>
        <v>#DIV/0!</v>
      </c>
      <c r="F50" s="51">
        <f>D50/B50</f>
        <v>0.6456966778297492</v>
      </c>
    </row>
    <row r="51" spans="1:6" ht="15" customHeight="1">
      <c r="A51" s="2" t="s">
        <v>114</v>
      </c>
      <c r="B51" s="49">
        <v>9280.91</v>
      </c>
      <c r="C51" s="49">
        <v>6970.88</v>
      </c>
      <c r="D51" s="49"/>
      <c r="E51" s="50">
        <f t="shared" si="0"/>
        <v>0</v>
      </c>
      <c r="F51" s="51">
        <f t="shared" si="1"/>
        <v>0</v>
      </c>
    </row>
    <row r="52" spans="1:6" ht="15" customHeight="1">
      <c r="A52" s="2" t="s">
        <v>115</v>
      </c>
      <c r="B52" s="49">
        <v>0</v>
      </c>
      <c r="C52" s="49">
        <v>53888.13</v>
      </c>
      <c r="D52" s="49"/>
      <c r="E52" s="50">
        <f t="shared" si="0"/>
        <v>0</v>
      </c>
      <c r="F52" s="51" t="e">
        <f t="shared" si="1"/>
        <v>#DIV/0!</v>
      </c>
    </row>
    <row r="53" spans="1:6" ht="15" customHeight="1">
      <c r="A53" s="2" t="s">
        <v>116</v>
      </c>
      <c r="B53" s="49">
        <v>2500</v>
      </c>
      <c r="C53" s="49">
        <v>18000</v>
      </c>
      <c r="D53" s="49">
        <v>8500</v>
      </c>
      <c r="E53" s="50">
        <f t="shared" si="0"/>
        <v>0.4722222222222222</v>
      </c>
      <c r="F53" s="51">
        <f t="shared" si="1"/>
        <v>3.4</v>
      </c>
    </row>
    <row r="54" spans="1:7" ht="15" customHeight="1">
      <c r="A54" s="2" t="s">
        <v>117</v>
      </c>
      <c r="B54" s="49">
        <f>6437-500</f>
        <v>5937</v>
      </c>
      <c r="C54" s="49">
        <v>12900</v>
      </c>
      <c r="D54" s="49">
        <v>25184</v>
      </c>
      <c r="E54" s="50">
        <f t="shared" si="0"/>
        <v>1.9522480620155038</v>
      </c>
      <c r="F54" s="51">
        <f t="shared" si="1"/>
        <v>4.241872999831565</v>
      </c>
      <c r="G54" s="25"/>
    </row>
    <row r="55" spans="1:6" ht="15" customHeight="1">
      <c r="A55" s="2" t="s">
        <v>49</v>
      </c>
      <c r="B55" s="49">
        <v>47634.16</v>
      </c>
      <c r="C55" s="49">
        <v>28964.84</v>
      </c>
      <c r="D55" s="49"/>
      <c r="E55" s="50">
        <f t="shared" si="0"/>
        <v>0</v>
      </c>
      <c r="F55" s="51">
        <f t="shared" si="1"/>
        <v>0</v>
      </c>
    </row>
    <row r="56" spans="1:7" ht="15" customHeight="1">
      <c r="A56" s="2" t="s">
        <v>48</v>
      </c>
      <c r="B56" s="2"/>
      <c r="C56" s="52"/>
      <c r="D56" s="49">
        <v>20043.54</v>
      </c>
      <c r="E56" s="50"/>
      <c r="F56" s="51"/>
      <c r="G56" s="25"/>
    </row>
    <row r="57" spans="1:6" ht="15" customHeight="1">
      <c r="A57" s="2" t="s">
        <v>50</v>
      </c>
      <c r="B57" s="49">
        <v>10050</v>
      </c>
      <c r="C57" s="49">
        <v>0</v>
      </c>
      <c r="D57" s="49">
        <v>5034</v>
      </c>
      <c r="E57" s="50" t="e">
        <f t="shared" si="0"/>
        <v>#DIV/0!</v>
      </c>
      <c r="F57" s="51">
        <f t="shared" si="1"/>
        <v>0.5008955223880597</v>
      </c>
    </row>
    <row r="58" spans="1:6" ht="15" customHeight="1">
      <c r="A58" s="2" t="s">
        <v>101</v>
      </c>
      <c r="B58" s="49">
        <v>4776.59</v>
      </c>
      <c r="C58" s="49">
        <v>0</v>
      </c>
      <c r="D58" s="49"/>
      <c r="E58" s="50" t="e">
        <f t="shared" si="0"/>
        <v>#DIV/0!</v>
      </c>
      <c r="F58" s="51">
        <f t="shared" si="1"/>
        <v>0</v>
      </c>
    </row>
    <row r="59" spans="1:6" ht="15" customHeight="1">
      <c r="A59" s="2" t="s">
        <v>118</v>
      </c>
      <c r="B59" s="49">
        <v>0</v>
      </c>
      <c r="C59" s="49">
        <v>8816.73</v>
      </c>
      <c r="D59" s="49"/>
      <c r="E59" s="50">
        <f>D59/C59</f>
        <v>0</v>
      </c>
      <c r="F59" s="51" t="e">
        <f>D59/B59</f>
        <v>#DIV/0!</v>
      </c>
    </row>
    <row r="60" spans="1:6" ht="15" customHeight="1">
      <c r="A60" s="2" t="s">
        <v>119</v>
      </c>
      <c r="B60" s="49">
        <v>5600</v>
      </c>
      <c r="C60" s="49">
        <v>0</v>
      </c>
      <c r="D60" s="49"/>
      <c r="E60" s="50" t="e">
        <f>D60/C60</f>
        <v>#DIV/0!</v>
      </c>
      <c r="F60" s="51">
        <f>D60/B60</f>
        <v>0</v>
      </c>
    </row>
    <row r="61" spans="1:6" ht="15" customHeight="1">
      <c r="A61" s="2" t="s">
        <v>27</v>
      </c>
      <c r="B61" s="53">
        <v>169478.78</v>
      </c>
      <c r="C61" s="49">
        <v>325260.32</v>
      </c>
      <c r="D61" s="49">
        <v>175747.47</v>
      </c>
      <c r="E61" s="50">
        <f aca="true" t="shared" si="2" ref="E61:E71">D61/C61</f>
        <v>0.5403286512169698</v>
      </c>
      <c r="F61" s="51">
        <f>D61/B61</f>
        <v>1.0369880524275665</v>
      </c>
    </row>
    <row r="62" spans="1:6" ht="15" customHeight="1">
      <c r="A62" s="2" t="s">
        <v>46</v>
      </c>
      <c r="B62" s="49">
        <v>0</v>
      </c>
      <c r="C62" s="49">
        <v>87237.54</v>
      </c>
      <c r="D62" s="49"/>
      <c r="E62" s="50">
        <f t="shared" si="2"/>
        <v>0</v>
      </c>
      <c r="F62" s="51" t="e">
        <f t="shared" si="1"/>
        <v>#DIV/0!</v>
      </c>
    </row>
    <row r="63" spans="1:6" ht="15" customHeight="1">
      <c r="A63" s="2" t="s">
        <v>45</v>
      </c>
      <c r="B63" s="53">
        <v>40543.51</v>
      </c>
      <c r="C63" s="49">
        <v>208240.08</v>
      </c>
      <c r="D63" s="49"/>
      <c r="E63" s="50">
        <f t="shared" si="2"/>
        <v>0</v>
      </c>
      <c r="F63" s="51">
        <f t="shared" si="1"/>
        <v>0</v>
      </c>
    </row>
    <row r="64" spans="1:6" ht="15" customHeight="1">
      <c r="A64" s="2" t="s">
        <v>120</v>
      </c>
      <c r="B64" s="53">
        <v>31852.2</v>
      </c>
      <c r="C64" s="49">
        <v>20833.5</v>
      </c>
      <c r="D64" s="49"/>
      <c r="E64" s="50">
        <f t="shared" si="2"/>
        <v>0</v>
      </c>
      <c r="F64" s="51">
        <f t="shared" si="1"/>
        <v>0</v>
      </c>
    </row>
    <row r="65" spans="1:6" ht="15" customHeight="1">
      <c r="A65" s="2" t="s">
        <v>97</v>
      </c>
      <c r="B65" s="49">
        <v>0</v>
      </c>
      <c r="C65" s="49">
        <v>5000</v>
      </c>
      <c r="D65" s="49"/>
      <c r="E65" s="50">
        <f t="shared" si="2"/>
        <v>0</v>
      </c>
      <c r="F65" s="51" t="e">
        <f t="shared" si="1"/>
        <v>#DIV/0!</v>
      </c>
    </row>
    <row r="66" spans="1:6" ht="15" customHeight="1">
      <c r="A66" s="2" t="s">
        <v>78</v>
      </c>
      <c r="B66" s="49">
        <v>4274</v>
      </c>
      <c r="C66" s="49">
        <v>0</v>
      </c>
      <c r="D66" s="49"/>
      <c r="E66" s="50" t="e">
        <f t="shared" si="2"/>
        <v>#DIV/0!</v>
      </c>
      <c r="F66" s="51">
        <f t="shared" si="1"/>
        <v>0</v>
      </c>
    </row>
    <row r="67" spans="1:6" ht="15" customHeight="1">
      <c r="A67" s="2" t="s">
        <v>29</v>
      </c>
      <c r="B67" s="49">
        <v>11353</v>
      </c>
      <c r="C67" s="49">
        <v>40351.14</v>
      </c>
      <c r="D67" s="49"/>
      <c r="E67" s="50">
        <f t="shared" si="2"/>
        <v>0</v>
      </c>
      <c r="F67" s="51">
        <f t="shared" si="1"/>
        <v>0</v>
      </c>
    </row>
    <row r="68" spans="1:6" ht="15" customHeight="1">
      <c r="A68" s="2" t="s">
        <v>98</v>
      </c>
      <c r="B68" s="49">
        <v>7382.18</v>
      </c>
      <c r="C68" s="49">
        <v>0</v>
      </c>
      <c r="D68" s="49"/>
      <c r="E68" s="50" t="e">
        <f t="shared" si="2"/>
        <v>#DIV/0!</v>
      </c>
      <c r="F68" s="51">
        <f t="shared" si="1"/>
        <v>0</v>
      </c>
    </row>
    <row r="69" spans="1:6" ht="15" customHeight="1">
      <c r="A69" s="2" t="s">
        <v>121</v>
      </c>
      <c r="B69" s="2"/>
      <c r="C69" s="52"/>
      <c r="D69" s="49">
        <v>10000</v>
      </c>
      <c r="E69" s="50"/>
      <c r="F69" s="51"/>
    </row>
    <row r="70" spans="1:6" ht="15" customHeight="1">
      <c r="A70" s="2" t="s">
        <v>99</v>
      </c>
      <c r="B70" s="49">
        <v>56644.69</v>
      </c>
      <c r="C70" s="49">
        <v>8166.92</v>
      </c>
      <c r="D70" s="49"/>
      <c r="E70" s="50">
        <f t="shared" si="2"/>
        <v>0</v>
      </c>
      <c r="F70" s="51">
        <f t="shared" si="1"/>
        <v>0</v>
      </c>
    </row>
    <row r="71" spans="1:6" ht="15" customHeight="1">
      <c r="A71" s="2" t="s">
        <v>122</v>
      </c>
      <c r="B71" s="49">
        <v>12058</v>
      </c>
      <c r="C71" s="49">
        <v>0</v>
      </c>
      <c r="D71" s="49"/>
      <c r="E71" s="50" t="e">
        <f t="shared" si="2"/>
        <v>#DIV/0!</v>
      </c>
      <c r="F71" s="51">
        <f t="shared" si="1"/>
        <v>0</v>
      </c>
    </row>
    <row r="72" spans="1:6" ht="15" customHeight="1" thickBot="1">
      <c r="A72" s="54" t="s">
        <v>123</v>
      </c>
      <c r="B72" s="55">
        <f>SUM(B5:B71)</f>
        <v>1701865.08</v>
      </c>
      <c r="C72" s="56">
        <f>SUM(C5:C71)</f>
        <v>2233707.0700000003</v>
      </c>
      <c r="D72" s="56">
        <f>SUM(D5:D71)</f>
        <v>1624005.71</v>
      </c>
      <c r="E72" s="57">
        <f>D72/C72</f>
        <v>0.7270450686266574</v>
      </c>
      <c r="F72" s="58">
        <f>D72/B72</f>
        <v>0.9542505625651593</v>
      </c>
    </row>
    <row r="73" spans="4:5" ht="15" customHeight="1">
      <c r="D73" s="71">
        <v>44386</v>
      </c>
      <c r="E73" s="1" t="s">
        <v>23</v>
      </c>
    </row>
  </sheetData>
  <sheetProtection/>
  <mergeCells count="1">
    <mergeCell ref="A2:D2"/>
  </mergeCells>
  <printOptions/>
  <pageMargins left="0" right="0" top="0" bottom="0" header="0" footer="0"/>
  <pageSetup horizontalDpi="300" verticalDpi="300" orientation="portrait" pageOrder="overThenDown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9"/>
  <sheetViews>
    <sheetView tabSelected="1" view="pageBreakPreview" zoomScale="120" zoomScaleSheetLayoutView="120" zoomScalePageLayoutView="0" workbookViewId="0" topLeftCell="A34">
      <selection activeCell="G3" sqref="G3"/>
    </sheetView>
  </sheetViews>
  <sheetFormatPr defaultColWidth="9.140625" defaultRowHeight="12.75"/>
  <cols>
    <col min="1" max="1" width="8.7109375" style="14" bestFit="1" customWidth="1"/>
    <col min="2" max="2" width="36.00390625" style="0" customWidth="1"/>
    <col min="3" max="3" width="14.8515625" style="0" bestFit="1" customWidth="1"/>
    <col min="4" max="4" width="13.7109375" style="0" bestFit="1" customWidth="1"/>
    <col min="5" max="5" width="13.7109375" style="0" customWidth="1"/>
    <col min="6" max="6" width="9.57421875" style="44" bestFit="1" customWidth="1"/>
    <col min="7" max="7" width="10.57421875" style="44" bestFit="1" customWidth="1"/>
  </cols>
  <sheetData>
    <row r="1" ht="24" customHeight="1"/>
    <row r="2" spans="1:6" ht="35.25" customHeight="1">
      <c r="A2" s="32"/>
      <c r="B2" s="59" t="s">
        <v>104</v>
      </c>
      <c r="C2" s="59"/>
      <c r="D2" s="59"/>
      <c r="E2" s="59"/>
      <c r="F2" s="59"/>
    </row>
    <row r="3" spans="1:7" s="24" customFormat="1" ht="29.25" thickBot="1">
      <c r="A3" s="23" t="s">
        <v>8</v>
      </c>
      <c r="B3" s="23" t="s">
        <v>9</v>
      </c>
      <c r="C3" s="9" t="s">
        <v>102</v>
      </c>
      <c r="D3" s="35" t="s">
        <v>103</v>
      </c>
      <c r="E3" s="9" t="s">
        <v>105</v>
      </c>
      <c r="F3" s="45" t="s">
        <v>34</v>
      </c>
      <c r="G3" s="45" t="s">
        <v>74</v>
      </c>
    </row>
    <row r="4" spans="1:7" s="24" customFormat="1" ht="16.5" customHeight="1" thickTop="1">
      <c r="A4" s="29">
        <v>50009</v>
      </c>
      <c r="B4" s="26" t="s">
        <v>51</v>
      </c>
      <c r="C4" s="33">
        <v>23545.43</v>
      </c>
      <c r="D4" s="33">
        <v>55389.54</v>
      </c>
      <c r="E4" s="33">
        <v>206624.94</v>
      </c>
      <c r="F4" s="67">
        <f aca="true" t="shared" si="0" ref="F4:F9">E4/D4</f>
        <v>3.730396388921085</v>
      </c>
      <c r="G4" s="67">
        <f>E4/C4</f>
        <v>8.775585750610627</v>
      </c>
    </row>
    <row r="5" spans="1:7" s="24" customFormat="1" ht="16.5" customHeight="1">
      <c r="A5" s="29">
        <v>50011</v>
      </c>
      <c r="B5" s="26" t="s">
        <v>10</v>
      </c>
      <c r="C5" s="33">
        <v>240</v>
      </c>
      <c r="D5" s="33">
        <v>300</v>
      </c>
      <c r="E5" s="33">
        <v>82</v>
      </c>
      <c r="F5" s="67">
        <f t="shared" si="0"/>
        <v>0.2733333333333333</v>
      </c>
      <c r="G5" s="67">
        <f aca="true" t="shared" si="1" ref="G5:G48">E5/C5</f>
        <v>0.3416666666666667</v>
      </c>
    </row>
    <row r="6" spans="1:7" s="24" customFormat="1" ht="16.5" customHeight="1">
      <c r="A6" s="29">
        <v>50405</v>
      </c>
      <c r="B6" s="26" t="s">
        <v>52</v>
      </c>
      <c r="C6" s="33">
        <v>988</v>
      </c>
      <c r="D6" s="33">
        <v>0</v>
      </c>
      <c r="E6" s="33">
        <v>116</v>
      </c>
      <c r="F6" s="67" t="e">
        <f t="shared" si="0"/>
        <v>#DIV/0!</v>
      </c>
      <c r="G6" s="67">
        <f t="shared" si="1"/>
        <v>0.11740890688259109</v>
      </c>
    </row>
    <row r="7" spans="1:7" s="24" customFormat="1" ht="16.5" customHeight="1">
      <c r="A7" s="29">
        <v>50408</v>
      </c>
      <c r="B7" s="26" t="s">
        <v>53</v>
      </c>
      <c r="C7" s="36"/>
      <c r="D7" s="34">
        <v>1514</v>
      </c>
      <c r="E7" s="34">
        <v>12379.56</v>
      </c>
      <c r="F7" s="67">
        <f t="shared" si="0"/>
        <v>8.17672391017173</v>
      </c>
      <c r="G7" s="67" t="e">
        <f t="shared" si="1"/>
        <v>#DIV/0!</v>
      </c>
    </row>
    <row r="8" spans="1:7" s="24" customFormat="1" ht="17.25" customHeight="1">
      <c r="A8" s="27">
        <v>1</v>
      </c>
      <c r="B8" s="27" t="s">
        <v>11</v>
      </c>
      <c r="C8" s="9">
        <f>SUM(C4:C7)</f>
        <v>24773.43</v>
      </c>
      <c r="D8" s="9">
        <f>SUM(D4:D7)</f>
        <v>57203.54</v>
      </c>
      <c r="E8" s="9">
        <f>SUM(E4:E7)</f>
        <v>219202.5</v>
      </c>
      <c r="F8" s="66">
        <f t="shared" si="0"/>
        <v>3.8319743848020593</v>
      </c>
      <c r="G8" s="66">
        <f t="shared" si="1"/>
        <v>8.848290285196681</v>
      </c>
    </row>
    <row r="9" spans="1:7" s="24" customFormat="1" ht="16.5" customHeight="1">
      <c r="A9" s="29">
        <v>50005</v>
      </c>
      <c r="B9" s="26" t="s">
        <v>56</v>
      </c>
      <c r="C9" s="43"/>
      <c r="D9" s="34"/>
      <c r="E9" s="34"/>
      <c r="F9" s="67" t="e">
        <f t="shared" si="0"/>
        <v>#DIV/0!</v>
      </c>
      <c r="G9" s="67" t="e">
        <f t="shared" si="1"/>
        <v>#DIV/0!</v>
      </c>
    </row>
    <row r="10" spans="1:7" s="24" customFormat="1" ht="16.5" customHeight="1">
      <c r="A10" s="29">
        <v>50008</v>
      </c>
      <c r="B10" s="26" t="s">
        <v>55</v>
      </c>
      <c r="C10" s="36"/>
      <c r="D10" s="34"/>
      <c r="E10" s="34"/>
      <c r="F10" s="67">
        <v>0</v>
      </c>
      <c r="G10" s="67" t="e">
        <f t="shared" si="1"/>
        <v>#DIV/0!</v>
      </c>
    </row>
    <row r="11" spans="1:7" s="24" customFormat="1" ht="16.5" customHeight="1">
      <c r="A11" s="29">
        <v>50401</v>
      </c>
      <c r="B11" s="26" t="s">
        <v>13</v>
      </c>
      <c r="C11" s="36">
        <v>10</v>
      </c>
      <c r="D11" s="33">
        <v>240</v>
      </c>
      <c r="E11" s="33">
        <v>397</v>
      </c>
      <c r="F11" s="67">
        <v>0</v>
      </c>
      <c r="G11" s="67">
        <f t="shared" si="1"/>
        <v>39.7</v>
      </c>
    </row>
    <row r="12" spans="1:7" s="24" customFormat="1" ht="16.5" customHeight="1">
      <c r="A12" s="29">
        <v>50405</v>
      </c>
      <c r="B12" s="26" t="s">
        <v>54</v>
      </c>
      <c r="C12" s="36">
        <v>886</v>
      </c>
      <c r="D12" s="33">
        <v>2142</v>
      </c>
      <c r="E12" s="33">
        <v>1256</v>
      </c>
      <c r="F12" s="67">
        <v>0</v>
      </c>
      <c r="G12" s="67">
        <f t="shared" si="1"/>
        <v>1.417607223476298</v>
      </c>
    </row>
    <row r="13" spans="1:7" s="24" customFormat="1" ht="16.5" customHeight="1">
      <c r="A13" s="29">
        <v>50406</v>
      </c>
      <c r="B13" s="26" t="s">
        <v>12</v>
      </c>
      <c r="C13" s="36"/>
      <c r="D13" s="34"/>
      <c r="E13" s="34"/>
      <c r="F13" s="67" t="e">
        <f>E13/D13</f>
        <v>#DIV/0!</v>
      </c>
      <c r="G13" s="67" t="e">
        <f t="shared" si="1"/>
        <v>#DIV/0!</v>
      </c>
    </row>
    <row r="14" spans="1:7" s="24" customFormat="1" ht="16.5" customHeight="1">
      <c r="A14" s="27">
        <v>2</v>
      </c>
      <c r="B14" s="27" t="s">
        <v>14</v>
      </c>
      <c r="C14" s="9">
        <f>SUM(C9:C13)</f>
        <v>896</v>
      </c>
      <c r="D14" s="9">
        <f>SUM(D9:D13)</f>
        <v>2382</v>
      </c>
      <c r="E14" s="9">
        <f>SUM(E9:E13)</f>
        <v>1653</v>
      </c>
      <c r="F14" s="66">
        <f>E14/D14</f>
        <v>0.6939546599496221</v>
      </c>
      <c r="G14" s="66">
        <f t="shared" si="1"/>
        <v>1.8448660714285714</v>
      </c>
    </row>
    <row r="15" spans="1:7" s="24" customFormat="1" ht="16.5" customHeight="1">
      <c r="A15" s="29">
        <v>50104</v>
      </c>
      <c r="B15" s="26" t="s">
        <v>59</v>
      </c>
      <c r="C15" s="36"/>
      <c r="D15" s="37"/>
      <c r="E15" s="37">
        <v>600</v>
      </c>
      <c r="F15" s="68" t="e">
        <f>E15/D15</f>
        <v>#DIV/0!</v>
      </c>
      <c r="G15" s="67" t="e">
        <f t="shared" si="1"/>
        <v>#DIV/0!</v>
      </c>
    </row>
    <row r="16" spans="1:7" s="24" customFormat="1" ht="16.5" customHeight="1">
      <c r="A16" s="29">
        <v>50211</v>
      </c>
      <c r="B16" s="26" t="s">
        <v>60</v>
      </c>
      <c r="C16" s="36">
        <v>1310</v>
      </c>
      <c r="D16" s="37">
        <v>8721.54</v>
      </c>
      <c r="E16" s="37">
        <v>10926.81</v>
      </c>
      <c r="F16" s="67">
        <f>E16/D16</f>
        <v>1.2528532804986274</v>
      </c>
      <c r="G16" s="67">
        <f t="shared" si="1"/>
        <v>8.341076335877862</v>
      </c>
    </row>
    <row r="17" spans="1:7" s="24" customFormat="1" ht="16.5" customHeight="1">
      <c r="A17" s="29">
        <v>50505</v>
      </c>
      <c r="B17" s="26" t="s">
        <v>57</v>
      </c>
      <c r="C17" s="36">
        <v>1275</v>
      </c>
      <c r="D17" s="37">
        <v>1325</v>
      </c>
      <c r="E17" s="37">
        <v>2775</v>
      </c>
      <c r="F17" s="67">
        <v>0</v>
      </c>
      <c r="G17" s="67">
        <f t="shared" si="1"/>
        <v>2.176470588235294</v>
      </c>
    </row>
    <row r="18" spans="1:7" s="24" customFormat="1" ht="16.5" customHeight="1">
      <c r="A18" s="29">
        <v>50507</v>
      </c>
      <c r="B18" s="26" t="s">
        <v>58</v>
      </c>
      <c r="C18" s="36">
        <v>3840</v>
      </c>
      <c r="D18" s="37"/>
      <c r="E18" s="37"/>
      <c r="F18" s="69" t="e">
        <f>E18/D18</f>
        <v>#DIV/0!</v>
      </c>
      <c r="G18" s="67">
        <f t="shared" si="1"/>
        <v>0</v>
      </c>
    </row>
    <row r="19" spans="1:7" s="24" customFormat="1" ht="16.5" customHeight="1">
      <c r="A19" s="27">
        <v>3</v>
      </c>
      <c r="B19" s="27" t="s">
        <v>15</v>
      </c>
      <c r="C19" s="9">
        <f>SUM(C15:C18)</f>
        <v>6425</v>
      </c>
      <c r="D19" s="9">
        <f>SUM(D15:D18)</f>
        <v>10046.54</v>
      </c>
      <c r="E19" s="9">
        <f>SUM(E15:E18)</f>
        <v>14301.81</v>
      </c>
      <c r="F19" s="66">
        <f>E19/D19</f>
        <v>1.4235557714397193</v>
      </c>
      <c r="G19" s="66">
        <f t="shared" si="1"/>
        <v>2.2259626459143966</v>
      </c>
    </row>
    <row r="20" spans="1:7" s="24" customFormat="1" ht="16.5" customHeight="1">
      <c r="A20" s="28">
        <v>50012</v>
      </c>
      <c r="B20" s="27" t="s">
        <v>16</v>
      </c>
      <c r="C20" s="9">
        <v>503</v>
      </c>
      <c r="D20" s="35">
        <v>800</v>
      </c>
      <c r="E20" s="35">
        <v>71313.75</v>
      </c>
      <c r="F20" s="66">
        <f>E20/D20</f>
        <v>89.1421875</v>
      </c>
      <c r="G20" s="66">
        <f t="shared" si="1"/>
        <v>141.77683896620277</v>
      </c>
    </row>
    <row r="21" spans="1:7" s="24" customFormat="1" ht="16.5" customHeight="1">
      <c r="A21" s="29">
        <v>50503</v>
      </c>
      <c r="B21" s="30" t="s">
        <v>62</v>
      </c>
      <c r="C21" s="31">
        <v>15957</v>
      </c>
      <c r="D21" s="38">
        <v>13422</v>
      </c>
      <c r="E21" s="38">
        <v>21415</v>
      </c>
      <c r="F21" s="67">
        <v>0</v>
      </c>
      <c r="G21" s="69">
        <f t="shared" si="1"/>
        <v>1.342044243905496</v>
      </c>
    </row>
    <row r="22" spans="1:7" s="24" customFormat="1" ht="16.5" customHeight="1">
      <c r="A22" s="29">
        <v>50504</v>
      </c>
      <c r="B22" s="30" t="s">
        <v>61</v>
      </c>
      <c r="C22" s="31"/>
      <c r="D22" s="38"/>
      <c r="E22" s="38"/>
      <c r="F22" s="67" t="e">
        <f>E22/D22</f>
        <v>#DIV/0!</v>
      </c>
      <c r="G22" s="67" t="e">
        <f t="shared" si="1"/>
        <v>#DIV/0!</v>
      </c>
    </row>
    <row r="23" spans="1:7" s="24" customFormat="1" ht="16.5" customHeight="1">
      <c r="A23" s="27">
        <v>5</v>
      </c>
      <c r="B23" s="27" t="s">
        <v>17</v>
      </c>
      <c r="C23" s="9">
        <f>SUM(C21:C22)</f>
        <v>15957</v>
      </c>
      <c r="D23" s="9">
        <f>SUM(D21:D22)</f>
        <v>13422</v>
      </c>
      <c r="E23" s="9">
        <f>SUM(E21:E22)</f>
        <v>21415</v>
      </c>
      <c r="F23" s="66">
        <f>E23/D23</f>
        <v>1.5955148264044108</v>
      </c>
      <c r="G23" s="66">
        <f t="shared" si="1"/>
        <v>1.342044243905496</v>
      </c>
    </row>
    <row r="24" spans="1:7" s="24" customFormat="1" ht="16.5" customHeight="1">
      <c r="A24" s="29">
        <v>50204</v>
      </c>
      <c r="B24" s="26" t="s">
        <v>66</v>
      </c>
      <c r="C24" s="31">
        <v>5790.5</v>
      </c>
      <c r="D24" s="34">
        <v>1149</v>
      </c>
      <c r="E24" s="34">
        <v>1146</v>
      </c>
      <c r="F24" s="67">
        <f>E24/D24</f>
        <v>0.9973890339425587</v>
      </c>
      <c r="G24" s="69">
        <f t="shared" si="1"/>
        <v>0.1979103704343321</v>
      </c>
    </row>
    <row r="25" spans="1:7" s="24" customFormat="1" ht="16.5" customHeight="1">
      <c r="A25" s="29">
        <v>50221</v>
      </c>
      <c r="B25" s="26" t="s">
        <v>67</v>
      </c>
      <c r="C25" s="36">
        <v>480</v>
      </c>
      <c r="D25" s="34"/>
      <c r="E25" s="34"/>
      <c r="F25" s="67">
        <v>0</v>
      </c>
      <c r="G25" s="67">
        <f t="shared" si="1"/>
        <v>0</v>
      </c>
    </row>
    <row r="26" spans="1:7" s="24" customFormat="1" ht="16.5" customHeight="1">
      <c r="A26" s="27">
        <v>6</v>
      </c>
      <c r="B26" s="27" t="s">
        <v>18</v>
      </c>
      <c r="C26" s="9">
        <f>SUM(C24:C25)</f>
        <v>6270.5</v>
      </c>
      <c r="D26" s="9">
        <f>SUM(D24:D25)</f>
        <v>1149</v>
      </c>
      <c r="E26" s="9">
        <f>SUM(E24:E25)</f>
        <v>1146</v>
      </c>
      <c r="F26" s="66">
        <f>E26/D26</f>
        <v>0.9973890339425587</v>
      </c>
      <c r="G26" s="66">
        <f t="shared" si="1"/>
        <v>0.18276054541105174</v>
      </c>
    </row>
    <row r="27" spans="1:7" s="24" customFormat="1" ht="16.5" customHeight="1">
      <c r="A27" s="29">
        <v>50013</v>
      </c>
      <c r="B27" s="26" t="s">
        <v>68</v>
      </c>
      <c r="C27" s="36"/>
      <c r="D27" s="34">
        <v>461.08</v>
      </c>
      <c r="E27" s="34"/>
      <c r="F27" s="67">
        <v>0</v>
      </c>
      <c r="G27" s="67" t="e">
        <f aca="true" t="shared" si="2" ref="G27:G32">E27/C27</f>
        <v>#DIV/0!</v>
      </c>
    </row>
    <row r="28" spans="1:7" s="24" customFormat="1" ht="16.5" customHeight="1">
      <c r="A28" s="29">
        <v>50014</v>
      </c>
      <c r="B28" s="26" t="s">
        <v>70</v>
      </c>
      <c r="C28" s="36">
        <v>10586</v>
      </c>
      <c r="D28" s="33">
        <v>6780</v>
      </c>
      <c r="E28" s="33">
        <v>11286</v>
      </c>
      <c r="F28" s="67">
        <f aca="true" t="shared" si="3" ref="F28:F41">E28/D28</f>
        <v>1.6646017699115043</v>
      </c>
      <c r="G28" s="67">
        <f t="shared" si="2"/>
        <v>1.0661250708482901</v>
      </c>
    </row>
    <row r="29" spans="1:7" s="24" customFormat="1" ht="16.5" customHeight="1">
      <c r="A29" s="29">
        <v>50015</v>
      </c>
      <c r="B29" s="26" t="s">
        <v>69</v>
      </c>
      <c r="C29" s="36">
        <v>1698.224</v>
      </c>
      <c r="D29" s="33">
        <v>1182</v>
      </c>
      <c r="E29" s="33">
        <v>2217</v>
      </c>
      <c r="F29" s="67">
        <f t="shared" si="3"/>
        <v>1.8756345177664975</v>
      </c>
      <c r="G29" s="67">
        <f t="shared" si="2"/>
        <v>1.3054814912520374</v>
      </c>
    </row>
    <row r="30" spans="1:7" s="24" customFormat="1" ht="16.5" customHeight="1">
      <c r="A30" s="29">
        <v>50016</v>
      </c>
      <c r="B30" s="26" t="s">
        <v>71</v>
      </c>
      <c r="C30" s="36">
        <v>224</v>
      </c>
      <c r="D30" s="33">
        <v>132.5</v>
      </c>
      <c r="E30" s="33">
        <v>338.5</v>
      </c>
      <c r="F30" s="67">
        <f t="shared" si="3"/>
        <v>2.5547169811320756</v>
      </c>
      <c r="G30" s="67">
        <f t="shared" si="2"/>
        <v>1.5111607142857142</v>
      </c>
    </row>
    <row r="31" spans="1:7" s="24" customFormat="1" ht="16.5" customHeight="1">
      <c r="A31" s="29">
        <v>50017</v>
      </c>
      <c r="B31" s="26" t="s">
        <v>72</v>
      </c>
      <c r="C31" s="36">
        <v>473</v>
      </c>
      <c r="D31" s="33">
        <v>349</v>
      </c>
      <c r="E31" s="33">
        <v>659</v>
      </c>
      <c r="F31" s="67">
        <f t="shared" si="3"/>
        <v>1.8882521489971347</v>
      </c>
      <c r="G31" s="67">
        <f t="shared" si="2"/>
        <v>1.3932346723044398</v>
      </c>
    </row>
    <row r="32" spans="1:7" s="24" customFormat="1" ht="16.5" customHeight="1">
      <c r="A32" s="29">
        <v>50019</v>
      </c>
      <c r="B32" s="26" t="s">
        <v>73</v>
      </c>
      <c r="C32" s="36">
        <v>1415.5</v>
      </c>
      <c r="D32" s="33">
        <v>1150.5</v>
      </c>
      <c r="E32" s="33">
        <v>1295.5</v>
      </c>
      <c r="F32" s="67">
        <f t="shared" si="3"/>
        <v>1.126032159930465</v>
      </c>
      <c r="G32" s="67">
        <f t="shared" si="2"/>
        <v>0.9152243023666549</v>
      </c>
    </row>
    <row r="33" spans="1:7" s="24" customFormat="1" ht="16.5" customHeight="1">
      <c r="A33" s="27">
        <v>7</v>
      </c>
      <c r="B33" s="27" t="s">
        <v>19</v>
      </c>
      <c r="C33" s="9">
        <f>SUM(C27:C32)</f>
        <v>14396.724</v>
      </c>
      <c r="D33" s="9">
        <f>SUM(D27:D32)</f>
        <v>10055.08</v>
      </c>
      <c r="E33" s="9">
        <f>SUM(E27:E32)</f>
        <v>15796</v>
      </c>
      <c r="F33" s="66">
        <f t="shared" si="3"/>
        <v>1.5709472226973829</v>
      </c>
      <c r="G33" s="66">
        <f t="shared" si="1"/>
        <v>1.0971940560922053</v>
      </c>
    </row>
    <row r="34" spans="1:7" s="24" customFormat="1" ht="16.5" customHeight="1">
      <c r="A34" s="29">
        <v>40110</v>
      </c>
      <c r="B34" s="26" t="s">
        <v>64</v>
      </c>
      <c r="C34" s="36">
        <v>19375.2</v>
      </c>
      <c r="D34" s="34">
        <v>20520</v>
      </c>
      <c r="E34" s="34">
        <v>21314.41</v>
      </c>
      <c r="F34" s="67">
        <f t="shared" si="3"/>
        <v>1.0387139376218324</v>
      </c>
      <c r="G34" s="67">
        <f>E34/C34</f>
        <v>1.1000872249060654</v>
      </c>
    </row>
    <row r="35" spans="1:7" s="24" customFormat="1" ht="16.5" customHeight="1">
      <c r="A35" s="29">
        <v>50001</v>
      </c>
      <c r="B35" s="26" t="s">
        <v>63</v>
      </c>
      <c r="C35" s="36">
        <v>2630</v>
      </c>
      <c r="D35" s="34">
        <v>2079.35</v>
      </c>
      <c r="E35" s="34">
        <v>5328.34</v>
      </c>
      <c r="F35" s="67">
        <f t="shared" si="3"/>
        <v>2.5625027051722897</v>
      </c>
      <c r="G35" s="67">
        <f>E35/C35</f>
        <v>2.0259847908745248</v>
      </c>
    </row>
    <row r="36" spans="1:7" s="24" customFormat="1" ht="16.5" customHeight="1">
      <c r="A36" s="29">
        <v>50408</v>
      </c>
      <c r="B36" s="26" t="s">
        <v>65</v>
      </c>
      <c r="C36" s="36">
        <v>163635.54</v>
      </c>
      <c r="D36" s="34">
        <v>118727.72</v>
      </c>
      <c r="E36" s="34">
        <v>305995.51</v>
      </c>
      <c r="F36" s="67">
        <f t="shared" si="3"/>
        <v>2.5772878481958554</v>
      </c>
      <c r="G36" s="67">
        <f>E36/C36</f>
        <v>1.8699819733537102</v>
      </c>
    </row>
    <row r="37" spans="1:7" s="24" customFormat="1" ht="16.5" customHeight="1">
      <c r="A37" s="23">
        <v>8</v>
      </c>
      <c r="B37" s="6" t="s">
        <v>20</v>
      </c>
      <c r="C37" s="9">
        <f>SUM(C34:C36)</f>
        <v>185640.74000000002</v>
      </c>
      <c r="D37" s="9">
        <f>SUM(D34:D36)</f>
        <v>141327.07</v>
      </c>
      <c r="E37" s="9">
        <f>SUM(E34:E36)</f>
        <v>332638.26</v>
      </c>
      <c r="F37" s="66">
        <f t="shared" si="3"/>
        <v>2.35367689997394</v>
      </c>
      <c r="G37" s="66">
        <f t="shared" si="1"/>
        <v>1.791838687994887</v>
      </c>
    </row>
    <row r="38" spans="1:7" s="24" customFormat="1" ht="16.5" customHeight="1">
      <c r="A38" s="19">
        <v>9</v>
      </c>
      <c r="B38" s="17" t="s">
        <v>21</v>
      </c>
      <c r="C38" s="11">
        <v>2480.5</v>
      </c>
      <c r="D38" s="11">
        <v>267.5</v>
      </c>
      <c r="E38" s="46">
        <v>1902.5</v>
      </c>
      <c r="F38" s="68">
        <f t="shared" si="3"/>
        <v>7.11214953271028</v>
      </c>
      <c r="G38" s="67">
        <f t="shared" si="1"/>
        <v>0.7669824632130618</v>
      </c>
    </row>
    <row r="39" spans="1:7" s="24" customFormat="1" ht="16.5" customHeight="1">
      <c r="A39" s="19">
        <v>10</v>
      </c>
      <c r="B39" s="17" t="s">
        <v>22</v>
      </c>
      <c r="C39" s="10">
        <v>1071</v>
      </c>
      <c r="D39" s="31">
        <v>204</v>
      </c>
      <c r="E39" s="46">
        <v>747</v>
      </c>
      <c r="F39" s="68">
        <f t="shared" si="3"/>
        <v>3.661764705882353</v>
      </c>
      <c r="G39" s="67">
        <f t="shared" si="1"/>
        <v>0.6974789915966386</v>
      </c>
    </row>
    <row r="40" spans="1:7" s="24" customFormat="1" ht="16.5" customHeight="1">
      <c r="A40" s="19">
        <v>11</v>
      </c>
      <c r="B40" s="17" t="s">
        <v>24</v>
      </c>
      <c r="C40" s="10">
        <v>10967.8</v>
      </c>
      <c r="D40" s="31">
        <v>6490.6</v>
      </c>
      <c r="E40" s="46">
        <v>17503.1</v>
      </c>
      <c r="F40" s="68">
        <f t="shared" si="3"/>
        <v>2.6966844359535322</v>
      </c>
      <c r="G40" s="67">
        <f t="shared" si="1"/>
        <v>1.5958624336694687</v>
      </c>
    </row>
    <row r="41" spans="1:7" s="24" customFormat="1" ht="16.5" customHeight="1" thickBot="1">
      <c r="A41" s="62" t="s">
        <v>38</v>
      </c>
      <c r="B41" s="63"/>
      <c r="C41" s="16">
        <f>C8+C14+C19+C20+C21+C22+C26+C33+C37+C38+C39+C40</f>
        <v>269381.694</v>
      </c>
      <c r="D41" s="16">
        <f>D8+D14+D19+D20+D21+D22+D26+D33+D37+D38+D39+D40</f>
        <v>243347.33000000002</v>
      </c>
      <c r="E41" s="16">
        <f>E8+E14+E19+E20+E21+E22+E26+E33+E37+E38+E39+E40</f>
        <v>697618.92</v>
      </c>
      <c r="F41" s="70">
        <f t="shared" si="3"/>
        <v>2.86676217076226</v>
      </c>
      <c r="G41" s="70">
        <f t="shared" si="1"/>
        <v>2.5897042580777594</v>
      </c>
    </row>
    <row r="42" spans="1:7" s="24" customFormat="1" ht="16.5" customHeight="1" thickTop="1">
      <c r="A42" s="61" t="s">
        <v>30</v>
      </c>
      <c r="B42" s="61"/>
      <c r="C42" s="36"/>
      <c r="D42" s="34">
        <v>2160</v>
      </c>
      <c r="E42" s="38"/>
      <c r="F42" s="67">
        <v>0</v>
      </c>
      <c r="G42" s="69" t="e">
        <f t="shared" si="1"/>
        <v>#DIV/0!</v>
      </c>
    </row>
    <row r="43" spans="1:7" s="24" customFormat="1" ht="16.5" customHeight="1">
      <c r="A43" s="61" t="s">
        <v>35</v>
      </c>
      <c r="B43" s="61"/>
      <c r="C43" s="7"/>
      <c r="D43" s="8"/>
      <c r="E43" s="38"/>
      <c r="F43" s="67">
        <v>0</v>
      </c>
      <c r="G43" s="67" t="e">
        <f t="shared" si="1"/>
        <v>#DIV/0!</v>
      </c>
    </row>
    <row r="44" spans="1:7" s="24" customFormat="1" ht="16.5" customHeight="1" thickBot="1">
      <c r="A44" s="62" t="s">
        <v>37</v>
      </c>
      <c r="B44" s="63"/>
      <c r="C44" s="15">
        <f>SUM(C41:C43)</f>
        <v>269381.694</v>
      </c>
      <c r="D44" s="15">
        <f>SUM(D41:D43)</f>
        <v>245507.33000000002</v>
      </c>
      <c r="E44" s="15">
        <f>SUM(E41:E43)</f>
        <v>697618.92</v>
      </c>
      <c r="F44" s="70">
        <f>E44/D44</f>
        <v>2.8415400876218238</v>
      </c>
      <c r="G44" s="70">
        <f t="shared" si="1"/>
        <v>2.5897042580777594</v>
      </c>
    </row>
    <row r="45" spans="1:7" s="24" customFormat="1" ht="16.5" customHeight="1" thickTop="1">
      <c r="A45" s="65" t="s">
        <v>31</v>
      </c>
      <c r="B45" s="65"/>
      <c r="C45" s="36">
        <v>59067</v>
      </c>
      <c r="D45" s="38"/>
      <c r="E45" s="34"/>
      <c r="F45" s="69" t="e">
        <f>E45/D45</f>
        <v>#DIV/0!</v>
      </c>
      <c r="G45" s="69">
        <f t="shared" si="1"/>
        <v>0</v>
      </c>
    </row>
    <row r="46" spans="1:7" s="24" customFormat="1" ht="16.5" customHeight="1">
      <c r="A46" s="60" t="s">
        <v>32</v>
      </c>
      <c r="B46" s="60"/>
      <c r="C46" s="7">
        <v>1970</v>
      </c>
      <c r="D46" s="38"/>
      <c r="E46" s="34"/>
      <c r="F46" s="67">
        <v>0</v>
      </c>
      <c r="G46" s="67">
        <f t="shared" si="1"/>
        <v>0</v>
      </c>
    </row>
    <row r="47" spans="1:7" s="24" customFormat="1" ht="16.5" customHeight="1">
      <c r="A47" s="60" t="s">
        <v>33</v>
      </c>
      <c r="B47" s="60"/>
      <c r="C47" s="10"/>
      <c r="D47" s="11"/>
      <c r="E47" s="34"/>
      <c r="F47" s="67">
        <v>0</v>
      </c>
      <c r="G47" s="67" t="e">
        <f t="shared" si="1"/>
        <v>#DIV/0!</v>
      </c>
    </row>
    <row r="48" spans="1:7" s="24" customFormat="1" ht="16.5" customHeight="1" thickBot="1">
      <c r="A48" s="64" t="s">
        <v>25</v>
      </c>
      <c r="B48" s="64"/>
      <c r="C48" s="15">
        <f>SUM(C44:C47)</f>
        <v>330418.694</v>
      </c>
      <c r="D48" s="15">
        <f>SUM(D44:D47)</f>
        <v>245507.33000000002</v>
      </c>
      <c r="E48" s="15">
        <f>SUM(E44:E47)</f>
        <v>697618.92</v>
      </c>
      <c r="F48" s="70">
        <f>E48/D48</f>
        <v>2.8415400876218238</v>
      </c>
      <c r="G48" s="70">
        <f t="shared" si="1"/>
        <v>2.111317951035785</v>
      </c>
    </row>
    <row r="49" spans="1:7" s="24" customFormat="1" ht="18" customHeight="1" thickTop="1">
      <c r="A49" s="71"/>
      <c r="B49" s="12"/>
      <c r="C49" s="13"/>
      <c r="D49" s="72"/>
      <c r="E49" s="73"/>
      <c r="F49" s="72">
        <v>44386</v>
      </c>
      <c r="G49" s="73" t="s">
        <v>23</v>
      </c>
    </row>
  </sheetData>
  <sheetProtection/>
  <mergeCells count="9">
    <mergeCell ref="B2:F2"/>
    <mergeCell ref="A47:B47"/>
    <mergeCell ref="A42:B42"/>
    <mergeCell ref="A43:B43"/>
    <mergeCell ref="A44:B44"/>
    <mergeCell ref="A48:B48"/>
    <mergeCell ref="A41:B41"/>
    <mergeCell ref="A45:B45"/>
    <mergeCell ref="A46:B46"/>
  </mergeCells>
  <printOptions/>
  <pageMargins left="0" right="0" top="0" bottom="0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Gani Rama</dc:creator>
  <cp:keywords/>
  <dc:description/>
  <cp:lastModifiedBy>Gani Rama</cp:lastModifiedBy>
  <cp:lastPrinted>2021-09-06T12:14:23Z</cp:lastPrinted>
  <dcterms:created xsi:type="dcterms:W3CDTF">2019-03-07T12:32:34Z</dcterms:created>
  <dcterms:modified xsi:type="dcterms:W3CDTF">2021-09-07T07:14:46Z</dcterms:modified>
  <cp:category/>
  <cp:version/>
  <cp:contentType/>
  <cp:contentStatus/>
</cp:coreProperties>
</file>