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ANALITIK'!$A$1:$F$74</definedName>
    <definedName name="_xlnm.Print_Area" localSheetId="1">'TE HYRAT MUJORE NË ANALITIK'!$A$1:$H$49</definedName>
  </definedNames>
  <calcPr fullCalcOnLoad="1"/>
</workbook>
</file>

<file path=xl/sharedStrings.xml><?xml version="1.0" encoding="utf-8"?>
<sst xmlns="http://schemas.openxmlformats.org/spreadsheetml/2006/main" count="133" uniqueCount="131">
  <si>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</si>
  <si>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</si>
  <si>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</si>
  <si>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</si>
  <si>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</si>
  <si>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</si>
  <si>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</si>
  <si>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</si>
  <si>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</si>
  <si>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</si>
  <si>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</si>
  <si>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</si>
  <si>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</si>
  <si>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</si>
  <si>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</si>
  <si>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</si>
  <si>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</si>
  <si>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13310  -  SHPENZIMET PËR INTERNET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</si>
  <si>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</si>
  <si>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</si>
  <si>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</si>
  <si>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</si>
  <si>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</si>
  <si>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</si>
  <si>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</si>
  <si>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</si>
  <si>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</si>
  <si>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</si>
  <si>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</si>
  <si>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>URBANIZMI</t>
  </si>
  <si>
    <t>BUJQESIA</t>
  </si>
  <si>
    <t>ZHVILLIMI EKONOMIK</t>
  </si>
  <si>
    <t>ADMINISTRATA</t>
  </si>
  <si>
    <t>KULTURA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</si>
  <si>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</si>
  <si>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</si>
  <si>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</si>
  <si>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</si>
  <si>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</si>
  <si>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</si>
  <si>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31270  -  MIRËMBAJTJA INVESTIME</t>
  </si>
  <si>
    <t xml:space="preserve">      13320  -  SHPENZIMET E TELEFONISË MOBILE</t>
  </si>
  <si>
    <t xml:space="preserve">      13620  -  FURNIZIM ME USHQIM DHE PIJE(JO DREKA ZYRTARE</t>
  </si>
  <si>
    <t xml:space="preserve">      13630  -  FURNIZIME MJEKËSORE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</si>
  <si>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</si>
  <si>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</si>
  <si>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</si>
  <si>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</si>
  <si>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</si>
  <si>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14023  -  MIRËMBAJTJA E SHKOLLAVE</t>
  </si>
  <si>
    <t xml:space="preserve">      13503  -  KOMPJUTERË MË PAK SE 1000 EURO</t>
  </si>
  <si>
    <t xml:space="preserve">      21200  -  SUBVENCIONE  PËR ENTITETE JOPUBLIKE</t>
  </si>
  <si>
    <t xml:space="preserve">      31121  -  OBJEKTET ARSIMORE</t>
  </si>
  <si>
    <t xml:space="preserve">      31250  -  KANALIZIMI</t>
  </si>
  <si>
    <t xml:space="preserve">      31260  -  UJËSJELLËSI</t>
  </si>
  <si>
    <t xml:space="preserve">      32100  -  TOKA</t>
  </si>
  <si>
    <t xml:space="preserve">      13480  -  SHPENZIMET PËR ANËTARËSIM</t>
  </si>
  <si>
    <t xml:space="preserve">      13650  -  FURNIZIM ME VESHMBATHJE</t>
  </si>
  <si>
    <t>Krahasimi me  2021</t>
  </si>
  <si>
    <t>Krahasimi me 2020</t>
  </si>
  <si>
    <t xml:space="preserve">    632  -  GJAKOVË</t>
  </si>
  <si>
    <t>GANI RAMA</t>
  </si>
  <si>
    <t>Nr</t>
  </si>
  <si>
    <t>BURIMET E TË ARDHURAVE</t>
  </si>
  <si>
    <t>Progresi me planif.</t>
  </si>
  <si>
    <t>Krahasimi  me 2021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</si>
  <si>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</si>
  <si>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</si>
  <si>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</si>
  <si>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</si>
  <si>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</si>
  <si>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</si>
  <si>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</si>
  <si>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</si>
  <si>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</si>
  <si>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</si>
  <si>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</si>
  <si>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</si>
  <si>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</si>
  <si>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</si>
  <si>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</si>
  <si>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</si>
  <si>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</si>
  <si>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</si>
  <si>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</si>
  <si>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</si>
  <si>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</si>
  <si>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50019  -  TAKSA ADMINISTRATIVE-ZGJATJA E ORARIT</t>
  </si>
  <si>
    <t>50029  -  TAKSA  PËR USHTRIMIN E VEPRIMTARISË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</si>
  <si>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</si>
  <si>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</si>
  <si>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</si>
  <si>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</si>
  <si>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</si>
  <si>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</si>
  <si>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</si>
  <si>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</si>
  <si>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SHENDETËSIA</t>
  </si>
  <si>
    <t xml:space="preserve">ARSIMI </t>
  </si>
  <si>
    <t>DONACIONET</t>
  </si>
  <si>
    <t>TE HYRAT NGA TRAFIKU</t>
  </si>
  <si>
    <t>TE HYRAT NGA GJYKATA</t>
  </si>
  <si>
    <t>TE HYRAT NGA PYJET</t>
  </si>
  <si>
    <t>III</t>
  </si>
  <si>
    <t>TOTALI I TE HYRAVE KOMUNALE</t>
  </si>
  <si>
    <t xml:space="preserve">      11900  -  PAGESA PËR VENDIME GJYQËSORË</t>
  </si>
  <si>
    <t xml:space="preserve">      14130  -  QIRAJA - PAJISJET</t>
  </si>
  <si>
    <t xml:space="preserve">      31122  -  OBJEKTET SHËNDETËSORE</t>
  </si>
  <si>
    <t xml:space="preserve">      31126  -  RRETHOJA</t>
  </si>
  <si>
    <t xml:space="preserve">      31610  -  PAJISJE TË TEKNOLOGJISË INFORMATIVE</t>
  </si>
  <si>
    <t xml:space="preserve">      32120  -  PARQET NACIONALE</t>
  </si>
  <si>
    <t xml:space="preserve">            RAPORTI  ANALITIKË I SHPENZIMEVE   PËR TRI VITE</t>
  </si>
  <si>
    <t xml:space="preserve">        RAPORTI  ANALITIKË I TË HYRAVE   PËR TRI VITE</t>
  </si>
  <si>
    <t>Planifikimi  Maj 2022</t>
  </si>
  <si>
    <t xml:space="preserve">  Realizimi   Maj  2022</t>
  </si>
  <si>
    <t>Realizimi  Maj  2021</t>
  </si>
  <si>
    <t>Realizimi  Maj  2020</t>
  </si>
  <si>
    <t>50012  -  TAKSA PËR  NDRIM.E DESTINAC. TE TOKES</t>
  </si>
  <si>
    <t>Shpenzimi Maj  2022</t>
  </si>
  <si>
    <t>Shpenzimi Maj  2021</t>
  </si>
  <si>
    <t>Shpenzimi Maj  2020</t>
  </si>
  <si>
    <t xml:space="preserve">      13140  -  SHPENZIMET E UDHËTIMEVE  ZYRTARE JASHTË VENDIT</t>
  </si>
  <si>
    <t xml:space="preserve">      13660  -  AKOMODIMI</t>
  </si>
  <si>
    <t xml:space="preserve">      13790  -  GAS NATYROR</t>
  </si>
  <si>
    <t xml:space="preserve">      13820  -  AVANC PËR UDHËTIME ZYRTARE</t>
  </si>
  <si>
    <t xml:space="preserve">      31129  -  FUSHAT SPORTIVE</t>
  </si>
  <si>
    <t xml:space="preserve">      13130  -  SHPENZIMET E UDHËTIMEVE ZYRTAR BRENDA VENDIT</t>
  </si>
  <si>
    <t xml:space="preserve">      13430  -  SHËRBIME TË NDRYSHME SHËNDETËSORE</t>
  </si>
  <si>
    <t xml:space="preserve">      13490  -  SHËRBIMET E VARRIMIT</t>
  </si>
  <si>
    <t xml:space="preserve">      14030  -  MIRËMBAJTJA E AUTO RRUGEVE</t>
  </si>
  <si>
    <t xml:space="preserve">      31124  -  OBJEKTET SPORTIVE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</si>
</sst>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  <numFmt numFmtId="167" formatCode="0.0%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/>
    </xf>
    <xf numFmtId="10" fontId="7" fillId="34" borderId="11" xfId="0" applyNumberFormat="1" applyFont="1" applyFill="1" applyBorder="1" applyAlignment="1">
      <alignment/>
    </xf>
    <xf numFmtId="43" fontId="2" fillId="0" borderId="0" xfId="42" applyFont="1" applyAlignment="1">
      <alignment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10" fontId="10" fillId="0" borderId="13" xfId="0" applyNumberFormat="1" applyFont="1" applyFill="1" applyBorder="1" applyAlignment="1">
      <alignment/>
    </xf>
    <xf numFmtId="43" fontId="1" fillId="33" borderId="12" xfId="42" applyFont="1" applyFill="1" applyBorder="1" applyAlignment="1" applyProtection="1">
      <alignment horizontal="center" vertical="center" wrapText="1"/>
      <protection/>
    </xf>
    <xf numFmtId="10" fontId="10" fillId="0" borderId="14" xfId="0" applyNumberFormat="1" applyFont="1" applyFill="1" applyBorder="1" applyAlignment="1">
      <alignment/>
    </xf>
    <xf numFmtId="0" fontId="8" fillId="35" borderId="11" xfId="0" applyFont="1" applyFill="1" applyBorder="1" applyAlignment="1">
      <alignment vertical="center" wrapText="1"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43" fontId="4" fillId="34" borderId="16" xfId="42" applyFont="1" applyFill="1" applyBorder="1" applyAlignment="1">
      <alignment horizontal="center" vertical="center" wrapText="1"/>
    </xf>
    <xf numFmtId="10" fontId="7" fillId="34" borderId="16" xfId="0" applyNumberFormat="1" applyFont="1" applyFill="1" applyBorder="1" applyAlignment="1">
      <alignment/>
    </xf>
    <xf numFmtId="43" fontId="4" fillId="35" borderId="17" xfId="42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43" fontId="3" fillId="34" borderId="19" xfId="0" applyNumberFormat="1" applyFont="1" applyFill="1" applyBorder="1" applyAlignment="1" applyProtection="1">
      <alignment vertical="center" wrapText="1"/>
      <protection/>
    </xf>
    <xf numFmtId="43" fontId="3" fillId="34" borderId="19" xfId="42" applyFont="1" applyFill="1" applyBorder="1" applyAlignment="1" applyProtection="1">
      <alignment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43" fontId="12" fillId="35" borderId="11" xfId="42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0" fontId="10" fillId="33" borderId="14" xfId="42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10" fontId="10" fillId="33" borderId="13" xfId="42" applyNumberFormat="1" applyFont="1" applyFill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left" vertical="center"/>
    </xf>
    <xf numFmtId="10" fontId="7" fillId="36" borderId="13" xfId="42" applyNumberFormat="1" applyFont="1" applyFill="1" applyBorder="1" applyAlignment="1">
      <alignment horizontal="right" vertical="center" wrapText="1"/>
    </xf>
    <xf numFmtId="0" fontId="7" fillId="36" borderId="13" xfId="0" applyFont="1" applyFill="1" applyBorder="1" applyAlignment="1">
      <alignment horizontal="left" vertical="center"/>
    </xf>
    <xf numFmtId="4" fontId="7" fillId="36" borderId="2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36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10" fillId="0" borderId="13" xfId="42" applyFont="1" applyFill="1" applyBorder="1" applyAlignment="1">
      <alignment/>
    </xf>
    <xf numFmtId="10" fontId="7" fillId="36" borderId="14" xfId="42" applyNumberFormat="1" applyFont="1" applyFill="1" applyBorder="1" applyAlignment="1">
      <alignment horizontal="right" vertical="center" wrapText="1"/>
    </xf>
    <xf numFmtId="0" fontId="14" fillId="33" borderId="21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>
      <alignment vertical="center"/>
    </xf>
    <xf numFmtId="43" fontId="7" fillId="34" borderId="11" xfId="42" applyFont="1" applyFill="1" applyBorder="1" applyAlignment="1">
      <alignment vertical="center"/>
    </xf>
    <xf numFmtId="10" fontId="7" fillId="36" borderId="11" xfId="42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 applyProtection="1">
      <alignment vertical="center" wrapText="1"/>
      <protection/>
    </xf>
    <xf numFmtId="0" fontId="7" fillId="34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15" fillId="33" borderId="10" xfId="42" applyFont="1" applyFill="1" applyBorder="1" applyAlignment="1" applyProtection="1">
      <alignment horizontal="center" vertical="center" wrapText="1"/>
      <protection/>
    </xf>
    <xf numFmtId="43" fontId="7" fillId="35" borderId="11" xfId="42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43" fontId="2" fillId="0" borderId="13" xfId="42" applyFont="1" applyBorder="1" applyAlignment="1">
      <alignment/>
    </xf>
    <xf numFmtId="43" fontId="2" fillId="33" borderId="13" xfId="42" applyFont="1" applyFill="1" applyBorder="1" applyAlignment="1">
      <alignment/>
    </xf>
    <xf numFmtId="43" fontId="4" fillId="34" borderId="13" xfId="42" applyFont="1" applyFill="1" applyBorder="1" applyAlignment="1">
      <alignment/>
    </xf>
    <xf numFmtId="43" fontId="4" fillId="36" borderId="13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2" fillId="37" borderId="13" xfId="42" applyFont="1" applyFill="1" applyBorder="1" applyAlignment="1">
      <alignment/>
    </xf>
    <xf numFmtId="43" fontId="4" fillId="34" borderId="13" xfId="42" applyFont="1" applyFill="1" applyBorder="1" applyAlignment="1">
      <alignment horizontal="center" vertical="center" wrapText="1"/>
    </xf>
    <xf numFmtId="43" fontId="4" fillId="36" borderId="13" xfId="42" applyFont="1" applyFill="1" applyBorder="1" applyAlignment="1">
      <alignment horizontal="center" vertical="center" wrapText="1"/>
    </xf>
    <xf numFmtId="43" fontId="10" fillId="0" borderId="14" xfId="42" applyFont="1" applyFill="1" applyBorder="1" applyAlignment="1">
      <alignment/>
    </xf>
    <xf numFmtId="43" fontId="2" fillId="0" borderId="24" xfId="42" applyFont="1" applyFill="1" applyBorder="1" applyAlignment="1">
      <alignment/>
    </xf>
    <xf numFmtId="43" fontId="2" fillId="0" borderId="14" xfId="42" applyFont="1" applyFill="1" applyBorder="1" applyAlignment="1">
      <alignment vertical="center"/>
    </xf>
    <xf numFmtId="43" fontId="2" fillId="0" borderId="14" xfId="42" applyFont="1" applyFill="1" applyBorder="1" applyAlignment="1">
      <alignment horizontal="center" vertical="center" wrapText="1"/>
    </xf>
    <xf numFmtId="43" fontId="2" fillId="0" borderId="14" xfId="42" applyFont="1" applyFill="1" applyBorder="1" applyAlignment="1">
      <alignment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43" fontId="3" fillId="0" borderId="25" xfId="42" applyFont="1" applyFill="1" applyBorder="1" applyAlignment="1" applyProtection="1">
      <alignment horizontal="center" vertical="center" wrapText="1"/>
      <protection/>
    </xf>
    <xf numFmtId="43" fontId="2" fillId="0" borderId="13" xfId="42" applyFont="1" applyBorder="1" applyAlignment="1">
      <alignment horizontal="right" vertical="center"/>
    </xf>
    <xf numFmtId="43" fontId="3" fillId="0" borderId="21" xfId="42" applyFont="1" applyFill="1" applyBorder="1" applyAlignment="1" applyProtection="1">
      <alignment horizontal="center" vertical="center" wrapText="1"/>
      <protection/>
    </xf>
    <xf numFmtId="43" fontId="3" fillId="0" borderId="10" xfId="42" applyFont="1" applyFill="1" applyBorder="1" applyAlignment="1" applyProtection="1">
      <alignment horizontal="center" vertical="center" wrapText="1"/>
      <protection/>
    </xf>
    <xf numFmtId="43" fontId="1" fillId="0" borderId="10" xfId="42" applyFont="1" applyFill="1" applyBorder="1" applyAlignment="1" applyProtection="1">
      <alignment horizontal="left" vertical="center" wrapText="1"/>
      <protection/>
    </xf>
    <xf numFmtId="43" fontId="1" fillId="0" borderId="13" xfId="42" applyFont="1" applyFill="1" applyBorder="1" applyAlignment="1" applyProtection="1">
      <alignment horizontal="left" vertical="center" wrapText="1"/>
      <protection/>
    </xf>
    <xf numFmtId="43" fontId="1" fillId="0" borderId="21" xfId="42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right" vertical="center" wrapText="1"/>
      <protection/>
    </xf>
    <xf numFmtId="4" fontId="1" fillId="33" borderId="27" xfId="0" applyNumberFormat="1" applyFont="1" applyFill="1" applyBorder="1" applyAlignment="1" applyProtection="1">
      <alignment horizontal="right" vertical="center" wrapText="1"/>
      <protection/>
    </xf>
    <xf numFmtId="167" fontId="10" fillId="0" borderId="14" xfId="0" applyNumberFormat="1" applyFont="1" applyFill="1" applyBorder="1" applyAlignment="1">
      <alignment/>
    </xf>
    <xf numFmtId="167" fontId="10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view="pageBreakPreview" zoomScale="110" zoomScaleSheetLayoutView="110" zoomScalePageLayoutView="0" workbookViewId="0" topLeftCell="A1">
      <selection activeCell="M7" sqref="M7"/>
    </sheetView>
  </sheetViews>
  <sheetFormatPr defaultColWidth="9.140625" defaultRowHeight="12.75"/>
  <cols>
    <col min="1" max="1" width="66.57421875" style="1" customWidth="1"/>
    <col min="2" max="3" width="13.140625" style="1" customWidth="1"/>
    <col min="4" max="4" width="13.140625" style="8" customWidth="1"/>
    <col min="5" max="5" width="9.00390625" style="1" customWidth="1"/>
    <col min="6" max="16384" width="9.140625" style="1" customWidth="1"/>
  </cols>
  <sheetData>
    <row r="1" spans="1:4" ht="21" customHeight="1">
      <c r="A1" s="5"/>
      <c r="B1" s="5"/>
      <c r="C1" s="5"/>
      <c r="D1" s="10"/>
    </row>
    <row r="2" spans="1:4" ht="35.25" customHeight="1">
      <c r="A2" s="58" t="s">
        <v>111</v>
      </c>
      <c r="B2" s="58"/>
      <c r="C2" s="58"/>
      <c r="D2" s="58"/>
    </row>
    <row r="3" spans="1:6" s="6" customFormat="1" ht="29.25" customHeight="1" thickBot="1">
      <c r="A3" s="20" t="s">
        <v>0</v>
      </c>
      <c r="B3" s="19" t="s">
        <v>118</v>
      </c>
      <c r="C3" s="19" t="s">
        <v>119</v>
      </c>
      <c r="D3" s="19" t="s">
        <v>120</v>
      </c>
      <c r="E3" s="15" t="s">
        <v>58</v>
      </c>
      <c r="F3" s="15" t="s">
        <v>59</v>
      </c>
    </row>
    <row r="4" spans="1:6" s="6" customFormat="1" ht="20.25" thickBot="1" thickTop="1">
      <c r="A4" s="16" t="s">
        <v>60</v>
      </c>
      <c r="B4" s="17">
        <f>B72</f>
        <v>2135111.45</v>
      </c>
      <c r="C4" s="17">
        <f>C72</f>
        <v>1812766.3299999996</v>
      </c>
      <c r="D4" s="17">
        <f>D72</f>
        <v>1790087.18</v>
      </c>
      <c r="E4" s="18">
        <f>B4/C4</f>
        <v>1.1778194545349927</v>
      </c>
      <c r="F4" s="18">
        <f>B4/D4</f>
        <v>1.1927416015570818</v>
      </c>
    </row>
    <row r="5" spans="1:6" s="4" customFormat="1" ht="15.75" customHeight="1" thickTop="1">
      <c r="A5" s="2" t="s">
        <v>11</v>
      </c>
      <c r="B5" s="11">
        <v>1054378.02</v>
      </c>
      <c r="C5" s="76"/>
      <c r="D5" s="83">
        <v>1049395.01</v>
      </c>
      <c r="E5" s="12" t="e">
        <f aca="true" t="shared" si="0" ref="E5:E20">B5/C5</f>
        <v>#DIV/0!</v>
      </c>
      <c r="F5" s="14">
        <f aca="true" t="shared" si="1" ref="F5:F20">B5/D5</f>
        <v>1.0047484597816032</v>
      </c>
    </row>
    <row r="6" spans="1:6" ht="15.75" customHeight="1">
      <c r="A6" s="2" t="s">
        <v>12</v>
      </c>
      <c r="B6" s="11">
        <v>5601</v>
      </c>
      <c r="C6" s="77"/>
      <c r="D6" s="9">
        <v>5690</v>
      </c>
      <c r="E6" s="12" t="e">
        <f t="shared" si="0"/>
        <v>#DIV/0!</v>
      </c>
      <c r="F6" s="14">
        <f t="shared" si="1"/>
        <v>0.9843585237258348</v>
      </c>
    </row>
    <row r="7" spans="1:6" ht="15.75" customHeight="1">
      <c r="A7" s="2" t="s">
        <v>13</v>
      </c>
      <c r="B7" s="11">
        <v>632.76</v>
      </c>
      <c r="C7" s="77"/>
      <c r="D7" s="9">
        <v>619.9</v>
      </c>
      <c r="E7" s="12" t="e">
        <f t="shared" si="0"/>
        <v>#DIV/0!</v>
      </c>
      <c r="F7" s="14">
        <f t="shared" si="1"/>
        <v>1.0207452814970157</v>
      </c>
    </row>
    <row r="8" spans="1:6" ht="15.75" customHeight="1">
      <c r="A8" s="2" t="s">
        <v>14</v>
      </c>
      <c r="B8" s="11">
        <v>64318.34</v>
      </c>
      <c r="C8" s="78"/>
      <c r="D8" s="3">
        <v>65110.48</v>
      </c>
      <c r="E8" s="12" t="e">
        <f t="shared" si="0"/>
        <v>#DIV/0!</v>
      </c>
      <c r="F8" s="14">
        <f t="shared" si="1"/>
        <v>0.9878339093798724</v>
      </c>
    </row>
    <row r="9" spans="1:6" ht="15.75" customHeight="1">
      <c r="A9" s="2" t="s">
        <v>15</v>
      </c>
      <c r="B9" s="11">
        <v>57722.2</v>
      </c>
      <c r="C9" s="79"/>
      <c r="D9" s="3">
        <v>58764.71</v>
      </c>
      <c r="E9" s="12" t="e">
        <f t="shared" si="0"/>
        <v>#DIV/0!</v>
      </c>
      <c r="F9" s="14">
        <f t="shared" si="1"/>
        <v>0.9822595908326612</v>
      </c>
    </row>
    <row r="10" spans="1:6" ht="15.75" customHeight="1">
      <c r="A10" s="2" t="s">
        <v>16</v>
      </c>
      <c r="B10" s="11">
        <v>57722.2</v>
      </c>
      <c r="C10" s="79"/>
      <c r="D10" s="3">
        <v>58764.71</v>
      </c>
      <c r="E10" s="12" t="e">
        <f t="shared" si="0"/>
        <v>#DIV/0!</v>
      </c>
      <c r="F10" s="14">
        <f t="shared" si="1"/>
        <v>0.9822595908326612</v>
      </c>
    </row>
    <row r="11" spans="1:6" ht="15.75" customHeight="1">
      <c r="A11" s="2" t="s">
        <v>105</v>
      </c>
      <c r="B11" s="11">
        <v>801.4</v>
      </c>
      <c r="C11" s="3">
        <v>761973.79</v>
      </c>
      <c r="D11" s="3">
        <v>0</v>
      </c>
      <c r="E11" s="12">
        <f t="shared" si="0"/>
        <v>0.0010517422128128579</v>
      </c>
      <c r="F11" s="14" t="e">
        <f t="shared" si="1"/>
        <v>#DIV/0!</v>
      </c>
    </row>
    <row r="12" spans="1:6" ht="15.75" customHeight="1">
      <c r="A12" s="2" t="s">
        <v>126</v>
      </c>
      <c r="B12" s="11">
        <v>99</v>
      </c>
      <c r="C12" s="79"/>
      <c r="D12" s="3">
        <v>31.8</v>
      </c>
      <c r="E12" s="12" t="e">
        <f t="shared" si="0"/>
        <v>#DIV/0!</v>
      </c>
      <c r="F12" s="14">
        <f t="shared" si="1"/>
        <v>3.1132075471698113</v>
      </c>
    </row>
    <row r="13" spans="1:6" ht="15.75" customHeight="1">
      <c r="A13" s="2" t="s">
        <v>121</v>
      </c>
      <c r="B13" s="11">
        <v>4169.22</v>
      </c>
      <c r="C13" s="80"/>
      <c r="D13" s="3">
        <v>291</v>
      </c>
      <c r="E13" s="12" t="e">
        <f t="shared" si="0"/>
        <v>#DIV/0!</v>
      </c>
      <c r="F13" s="14">
        <f t="shared" si="1"/>
        <v>14.327216494845361</v>
      </c>
    </row>
    <row r="14" spans="1:6" ht="15.75" customHeight="1">
      <c r="A14" s="2" t="s">
        <v>1</v>
      </c>
      <c r="B14" s="11">
        <v>30782.78</v>
      </c>
      <c r="C14" s="80">
        <v>13718.58</v>
      </c>
      <c r="D14" s="3">
        <v>7751.48</v>
      </c>
      <c r="E14" s="12">
        <f t="shared" si="0"/>
        <v>2.243875094944229</v>
      </c>
      <c r="F14" s="14">
        <f t="shared" si="1"/>
        <v>3.9712132392781765</v>
      </c>
    </row>
    <row r="15" spans="1:6" ht="15.75" customHeight="1">
      <c r="A15" s="2" t="s">
        <v>2</v>
      </c>
      <c r="B15" s="11">
        <v>672.81</v>
      </c>
      <c r="C15" s="80">
        <v>1587.45</v>
      </c>
      <c r="D15" s="3">
        <v>1191.27</v>
      </c>
      <c r="E15" s="12">
        <f t="shared" si="0"/>
        <v>0.42383067183218365</v>
      </c>
      <c r="F15" s="14">
        <f t="shared" si="1"/>
        <v>0.5647838021607192</v>
      </c>
    </row>
    <row r="16" spans="1:6" ht="15.75" customHeight="1">
      <c r="A16" s="2" t="s">
        <v>3</v>
      </c>
      <c r="B16" s="11">
        <v>3435.6</v>
      </c>
      <c r="C16" s="80">
        <v>2960.75</v>
      </c>
      <c r="D16" s="3">
        <v>1381.88</v>
      </c>
      <c r="E16" s="12">
        <f t="shared" si="0"/>
        <v>1.1603816600523515</v>
      </c>
      <c r="F16" s="14">
        <f t="shared" si="1"/>
        <v>2.486178249920398</v>
      </c>
    </row>
    <row r="17" spans="1:6" ht="15.75" customHeight="1">
      <c r="A17" s="2" t="s">
        <v>4</v>
      </c>
      <c r="B17" s="11">
        <v>4178.57</v>
      </c>
      <c r="C17" s="80">
        <v>1339.83</v>
      </c>
      <c r="D17" s="3">
        <v>11673.04</v>
      </c>
      <c r="E17" s="12">
        <f t="shared" si="0"/>
        <v>3.118731480859512</v>
      </c>
      <c r="F17" s="14">
        <f t="shared" si="1"/>
        <v>0.3579675902763975</v>
      </c>
    </row>
    <row r="18" spans="1:6" ht="15.75" customHeight="1">
      <c r="A18" s="2" t="s">
        <v>5</v>
      </c>
      <c r="B18" s="11">
        <v>1059.42</v>
      </c>
      <c r="C18" s="80">
        <v>774.73</v>
      </c>
      <c r="D18" s="3">
        <v>961.5</v>
      </c>
      <c r="E18" s="12">
        <f t="shared" si="0"/>
        <v>1.3674699572754379</v>
      </c>
      <c r="F18" s="14">
        <f t="shared" si="1"/>
        <v>1.1018408736349454</v>
      </c>
    </row>
    <row r="19" spans="1:6" ht="15.75" customHeight="1">
      <c r="A19" s="2" t="s">
        <v>17</v>
      </c>
      <c r="B19" s="11">
        <v>575.02</v>
      </c>
      <c r="C19" s="80">
        <v>645.01</v>
      </c>
      <c r="D19" s="3">
        <v>741.85</v>
      </c>
      <c r="E19" s="12">
        <f t="shared" si="0"/>
        <v>0.891490054417761</v>
      </c>
      <c r="F19" s="14">
        <f t="shared" si="1"/>
        <v>0.775116263395565</v>
      </c>
    </row>
    <row r="20" spans="1:6" ht="15.75" customHeight="1">
      <c r="A20" s="2" t="s">
        <v>41</v>
      </c>
      <c r="B20" s="11">
        <v>1050.19</v>
      </c>
      <c r="C20" s="80">
        <v>1153.6</v>
      </c>
      <c r="D20" s="3">
        <v>121.56</v>
      </c>
      <c r="E20" s="12">
        <f t="shared" si="0"/>
        <v>0.910358876560333</v>
      </c>
      <c r="F20" s="14">
        <f t="shared" si="1"/>
        <v>8.63927278710102</v>
      </c>
    </row>
    <row r="21" spans="1:6" ht="15.75" customHeight="1">
      <c r="A21" s="2" t="s">
        <v>6</v>
      </c>
      <c r="B21" s="11">
        <v>993.7</v>
      </c>
      <c r="C21" s="80">
        <v>13951.28</v>
      </c>
      <c r="D21" s="3">
        <v>755.4</v>
      </c>
      <c r="E21" s="12">
        <f aca="true" t="shared" si="2" ref="E21:E29">B21/C21</f>
        <v>0.07122643943781502</v>
      </c>
      <c r="F21" s="14">
        <f aca="true" t="shared" si="3" ref="F21:F29">B21/D21</f>
        <v>1.3154620068837704</v>
      </c>
    </row>
    <row r="22" spans="1:6" ht="15.75" customHeight="1">
      <c r="A22" s="2" t="s">
        <v>127</v>
      </c>
      <c r="B22" s="56"/>
      <c r="C22" s="80"/>
      <c r="D22" s="3">
        <v>40</v>
      </c>
      <c r="E22" s="12" t="e">
        <f t="shared" si="2"/>
        <v>#DIV/0!</v>
      </c>
      <c r="F22" s="14">
        <f t="shared" si="3"/>
        <v>0</v>
      </c>
    </row>
    <row r="23" spans="1:6" ht="15.75" customHeight="1">
      <c r="A23" s="2" t="s">
        <v>34</v>
      </c>
      <c r="B23" s="11">
        <v>7751.98</v>
      </c>
      <c r="C23" s="80">
        <v>387.09</v>
      </c>
      <c r="D23" s="3">
        <v>1670</v>
      </c>
      <c r="E23" s="12">
        <f t="shared" si="2"/>
        <v>20.02629879356222</v>
      </c>
      <c r="F23" s="14">
        <f t="shared" si="3"/>
        <v>4.641904191616766</v>
      </c>
    </row>
    <row r="24" spans="1:6" ht="15.75" customHeight="1">
      <c r="A24" s="2" t="s">
        <v>18</v>
      </c>
      <c r="B24" s="11">
        <v>165932.01</v>
      </c>
      <c r="C24" s="80">
        <v>73236.88</v>
      </c>
      <c r="D24" s="3">
        <v>15911.7</v>
      </c>
      <c r="E24" s="12">
        <f t="shared" si="2"/>
        <v>2.2656892265208457</v>
      </c>
      <c r="F24" s="14">
        <f t="shared" si="3"/>
        <v>10.428301815645092</v>
      </c>
    </row>
    <row r="25" spans="1:6" ht="15.75" customHeight="1">
      <c r="A25" s="2" t="s">
        <v>19</v>
      </c>
      <c r="B25" s="11"/>
      <c r="C25" s="80">
        <v>60</v>
      </c>
      <c r="D25" s="3">
        <v>177.6</v>
      </c>
      <c r="E25" s="12">
        <f t="shared" si="2"/>
        <v>0</v>
      </c>
      <c r="F25" s="14">
        <f t="shared" si="3"/>
        <v>0</v>
      </c>
    </row>
    <row r="26" spans="1:6" ht="15.75" customHeight="1">
      <c r="A26" s="2" t="s">
        <v>56</v>
      </c>
      <c r="B26" s="11">
        <v>4183.4</v>
      </c>
      <c r="C26" s="80">
        <v>14183.4</v>
      </c>
      <c r="D26" s="3"/>
      <c r="E26" s="12">
        <f t="shared" si="2"/>
        <v>0.2949504350155816</v>
      </c>
      <c r="F26" s="14" t="e">
        <f t="shared" si="3"/>
        <v>#DIV/0!</v>
      </c>
    </row>
    <row r="27" spans="1:6" ht="15.75" customHeight="1">
      <c r="A27" s="2" t="s">
        <v>128</v>
      </c>
      <c r="B27" s="13"/>
      <c r="C27" s="80">
        <v>350</v>
      </c>
      <c r="D27" s="80"/>
      <c r="E27" s="12">
        <f t="shared" si="2"/>
        <v>0</v>
      </c>
      <c r="F27" s="14" t="e">
        <f t="shared" si="3"/>
        <v>#DIV/0!</v>
      </c>
    </row>
    <row r="28" spans="1:6" ht="15.75" customHeight="1">
      <c r="A28" s="2" t="s">
        <v>35</v>
      </c>
      <c r="B28" s="11">
        <v>13517.6</v>
      </c>
      <c r="C28" s="80">
        <v>195</v>
      </c>
      <c r="D28" s="80"/>
      <c r="E28" s="12">
        <f t="shared" si="2"/>
        <v>69.32102564102564</v>
      </c>
      <c r="F28" s="14" t="e">
        <f t="shared" si="3"/>
        <v>#DIV/0!</v>
      </c>
    </row>
    <row r="29" spans="1:6" ht="15.75" customHeight="1">
      <c r="A29" s="2" t="s">
        <v>50</v>
      </c>
      <c r="B29" s="11">
        <v>134</v>
      </c>
      <c r="C29" s="80">
        <v>9900</v>
      </c>
      <c r="D29" s="80"/>
      <c r="E29" s="12">
        <f t="shared" si="2"/>
        <v>0.013535353535353536</v>
      </c>
      <c r="F29" s="14" t="e">
        <f t="shared" si="3"/>
        <v>#DIV/0!</v>
      </c>
    </row>
    <row r="30" spans="1:6" ht="15.75" customHeight="1">
      <c r="A30" s="2" t="s">
        <v>20</v>
      </c>
      <c r="B30" s="11">
        <v>10746.2</v>
      </c>
      <c r="C30" s="80">
        <v>990.91</v>
      </c>
      <c r="D30" s="3">
        <v>1619.33</v>
      </c>
      <c r="E30" s="12">
        <f>B30/C30</f>
        <v>10.844779041487119</v>
      </c>
      <c r="F30" s="14">
        <f>B30/D30</f>
        <v>6.636201391933701</v>
      </c>
    </row>
    <row r="31" spans="1:6" ht="15.75" customHeight="1">
      <c r="A31" s="2" t="s">
        <v>7</v>
      </c>
      <c r="B31" s="13">
        <v>7806.25</v>
      </c>
      <c r="C31" s="80">
        <f>2934+4588.28</f>
        <v>7522.28</v>
      </c>
      <c r="D31" s="3">
        <v>2313.98</v>
      </c>
      <c r="E31" s="12">
        <f>B31/C31</f>
        <v>1.0377505224479813</v>
      </c>
      <c r="F31" s="14">
        <f>B31/D31</f>
        <v>3.373516625035653</v>
      </c>
    </row>
    <row r="32" spans="1:6" ht="15.75" customHeight="1">
      <c r="A32" s="2" t="s">
        <v>42</v>
      </c>
      <c r="B32" s="11">
        <v>34757.25</v>
      </c>
      <c r="C32" s="80">
        <v>987.1</v>
      </c>
      <c r="D32" s="3">
        <v>316.31</v>
      </c>
      <c r="E32" s="12">
        <f>B32/C32</f>
        <v>35.21147806706514</v>
      </c>
      <c r="F32" s="86">
        <f>B32/D32</f>
        <v>109.88350036356738</v>
      </c>
    </row>
    <row r="33" spans="1:6" ht="15.75" customHeight="1">
      <c r="A33" s="2" t="s">
        <v>43</v>
      </c>
      <c r="B33" s="11">
        <v>662</v>
      </c>
      <c r="C33" s="3">
        <v>29700</v>
      </c>
      <c r="D33" s="3"/>
      <c r="E33" s="12">
        <f>B33/C33</f>
        <v>0.02228956228956229</v>
      </c>
      <c r="F33" s="14" t="e">
        <f>B33/D33</f>
        <v>#DIV/0!</v>
      </c>
    </row>
    <row r="34" spans="1:6" ht="15.75" customHeight="1">
      <c r="A34" s="2" t="s">
        <v>36</v>
      </c>
      <c r="B34" s="11">
        <v>8014.4</v>
      </c>
      <c r="C34" s="3">
        <v>17.1</v>
      </c>
      <c r="D34" s="3">
        <v>913.75</v>
      </c>
      <c r="E34" s="87">
        <f>B34/C34</f>
        <v>468.6783625730994</v>
      </c>
      <c r="F34" s="14">
        <f>B34/D34</f>
        <v>8.770889192886456</v>
      </c>
    </row>
    <row r="35" spans="1:6" ht="15.75" customHeight="1">
      <c r="A35" s="2" t="s">
        <v>57</v>
      </c>
      <c r="B35" s="56"/>
      <c r="C35" s="3"/>
      <c r="D35" s="3">
        <v>14.9</v>
      </c>
      <c r="E35" s="87" t="e">
        <f aca="true" t="shared" si="4" ref="E35:E71">B35/C35</f>
        <v>#DIV/0!</v>
      </c>
      <c r="F35" s="14">
        <f aca="true" t="shared" si="5" ref="F35:F71">B35/D35</f>
        <v>0</v>
      </c>
    </row>
    <row r="36" spans="1:6" ht="15.75" customHeight="1">
      <c r="A36" s="2" t="s">
        <v>122</v>
      </c>
      <c r="B36" s="11">
        <v>1150</v>
      </c>
      <c r="C36" s="3">
        <v>160</v>
      </c>
      <c r="D36" s="3"/>
      <c r="E36" s="87">
        <f t="shared" si="4"/>
        <v>7.1875</v>
      </c>
      <c r="F36" s="14" t="e">
        <f t="shared" si="5"/>
        <v>#DIV/0!</v>
      </c>
    </row>
    <row r="37" spans="1:6" ht="15.75" customHeight="1">
      <c r="A37" s="2" t="s">
        <v>21</v>
      </c>
      <c r="B37" s="11">
        <v>4620.9</v>
      </c>
      <c r="C37" s="3">
        <v>3178.9</v>
      </c>
      <c r="D37" s="3"/>
      <c r="E37" s="87">
        <f t="shared" si="4"/>
        <v>1.4536160307024442</v>
      </c>
      <c r="F37" s="14" t="e">
        <f t="shared" si="5"/>
        <v>#DIV/0!</v>
      </c>
    </row>
    <row r="38" spans="1:6" ht="15.75" customHeight="1">
      <c r="A38" s="2" t="s">
        <v>37</v>
      </c>
      <c r="B38" s="13"/>
      <c r="C38" s="3">
        <v>1039.5</v>
      </c>
      <c r="D38" s="3">
        <v>2692.4</v>
      </c>
      <c r="E38" s="87">
        <f t="shared" si="4"/>
        <v>0</v>
      </c>
      <c r="F38" s="14">
        <f t="shared" si="5"/>
        <v>0</v>
      </c>
    </row>
    <row r="39" spans="1:6" ht="15.75" customHeight="1">
      <c r="A39" s="2" t="s">
        <v>38</v>
      </c>
      <c r="B39" s="11">
        <v>464.88</v>
      </c>
      <c r="C39" s="3"/>
      <c r="D39" s="3"/>
      <c r="E39" s="87" t="e">
        <f t="shared" si="4"/>
        <v>#DIV/0!</v>
      </c>
      <c r="F39" s="14" t="e">
        <f t="shared" si="5"/>
        <v>#DIV/0!</v>
      </c>
    </row>
    <row r="40" spans="1:6" ht="15.75" customHeight="1">
      <c r="A40" s="2" t="s">
        <v>22</v>
      </c>
      <c r="B40" s="11">
        <v>9323.83</v>
      </c>
      <c r="C40" s="80">
        <v>1837.68</v>
      </c>
      <c r="D40" s="3">
        <v>568.51</v>
      </c>
      <c r="E40" s="87">
        <f t="shared" si="4"/>
        <v>5.073696182142702</v>
      </c>
      <c r="F40" s="14">
        <f t="shared" si="5"/>
        <v>16.40046788974688</v>
      </c>
    </row>
    <row r="41" spans="1:6" ht="15.75" customHeight="1">
      <c r="A41" s="2" t="s">
        <v>123</v>
      </c>
      <c r="B41" s="11">
        <v>1470</v>
      </c>
      <c r="C41" s="80"/>
      <c r="D41" s="3"/>
      <c r="E41" s="87" t="e">
        <f t="shared" si="4"/>
        <v>#DIV/0!</v>
      </c>
      <c r="F41" s="14" t="e">
        <f t="shared" si="5"/>
        <v>#DIV/0!</v>
      </c>
    </row>
    <row r="42" spans="1:6" ht="15.75" customHeight="1">
      <c r="A42" s="2" t="s">
        <v>23</v>
      </c>
      <c r="B42" s="56"/>
      <c r="C42" s="80">
        <v>700</v>
      </c>
      <c r="D42" s="3">
        <v>300</v>
      </c>
      <c r="E42" s="87">
        <f t="shared" si="4"/>
        <v>0</v>
      </c>
      <c r="F42" s="14">
        <f t="shared" si="5"/>
        <v>0</v>
      </c>
    </row>
    <row r="43" spans="1:6" ht="15.75" customHeight="1">
      <c r="A43" s="2" t="s">
        <v>124</v>
      </c>
      <c r="B43" s="11">
        <v>2370</v>
      </c>
      <c r="C43" s="80"/>
      <c r="D43" s="3"/>
      <c r="E43" s="87" t="e">
        <f t="shared" si="4"/>
        <v>#DIV/0!</v>
      </c>
      <c r="F43" s="14" t="e">
        <f t="shared" si="5"/>
        <v>#DIV/0!</v>
      </c>
    </row>
    <row r="44" spans="1:6" ht="15.75" customHeight="1">
      <c r="A44" s="2" t="s">
        <v>8</v>
      </c>
      <c r="B44" s="11">
        <v>314.25</v>
      </c>
      <c r="C44" s="80">
        <v>677.35</v>
      </c>
      <c r="D44" s="3">
        <v>352.1</v>
      </c>
      <c r="E44" s="87">
        <f t="shared" si="4"/>
        <v>0.4639403557983317</v>
      </c>
      <c r="F44" s="14">
        <f t="shared" si="5"/>
        <v>0.8925021300766827</v>
      </c>
    </row>
    <row r="45" spans="1:6" ht="15.75" customHeight="1">
      <c r="A45" s="2" t="s">
        <v>24</v>
      </c>
      <c r="B45" s="11">
        <v>6337.78</v>
      </c>
      <c r="C45" s="80"/>
      <c r="D45" s="3">
        <v>318.6</v>
      </c>
      <c r="E45" s="87" t="e">
        <f t="shared" si="4"/>
        <v>#DIV/0!</v>
      </c>
      <c r="F45" s="14">
        <f t="shared" si="5"/>
        <v>19.89259259259259</v>
      </c>
    </row>
    <row r="46" spans="1:6" ht="15.75" customHeight="1">
      <c r="A46" s="2" t="s">
        <v>25</v>
      </c>
      <c r="B46" s="11">
        <v>1461.6</v>
      </c>
      <c r="C46" s="80">
        <v>8259.54</v>
      </c>
      <c r="D46" s="3">
        <v>8461.9</v>
      </c>
      <c r="E46" s="87">
        <f t="shared" si="4"/>
        <v>0.17695900740234927</v>
      </c>
      <c r="F46" s="14">
        <f t="shared" si="5"/>
        <v>0.17272716529384652</v>
      </c>
    </row>
    <row r="47" spans="1:6" ht="15.75" customHeight="1">
      <c r="A47" s="2" t="s">
        <v>49</v>
      </c>
      <c r="B47" s="11">
        <v>16623.6</v>
      </c>
      <c r="C47" s="80">
        <v>562.5</v>
      </c>
      <c r="D47" s="3">
        <v>253</v>
      </c>
      <c r="E47" s="87">
        <f t="shared" si="4"/>
        <v>29.553066666666663</v>
      </c>
      <c r="F47" s="14">
        <f t="shared" si="5"/>
        <v>65.70592885375494</v>
      </c>
    </row>
    <row r="48" spans="1:6" ht="15.75" customHeight="1">
      <c r="A48" s="2" t="s">
        <v>39</v>
      </c>
      <c r="B48" s="56"/>
      <c r="C48" s="80">
        <v>8154.66</v>
      </c>
      <c r="D48" s="3">
        <v>8145.55</v>
      </c>
      <c r="E48" s="87">
        <f t="shared" si="4"/>
        <v>0</v>
      </c>
      <c r="F48" s="14">
        <f t="shared" si="5"/>
        <v>0</v>
      </c>
    </row>
    <row r="49" spans="1:6" ht="15.75" customHeight="1">
      <c r="A49" s="73" t="s">
        <v>129</v>
      </c>
      <c r="B49" s="11">
        <v>550</v>
      </c>
      <c r="C49" s="80"/>
      <c r="D49" s="3"/>
      <c r="E49" s="87" t="e">
        <f t="shared" si="4"/>
        <v>#DIV/0!</v>
      </c>
      <c r="F49" s="14" t="e">
        <f t="shared" si="5"/>
        <v>#DIV/0!</v>
      </c>
    </row>
    <row r="50" spans="1:6" ht="15" customHeight="1">
      <c r="A50" s="2" t="s">
        <v>44</v>
      </c>
      <c r="B50" s="11">
        <v>3240</v>
      </c>
      <c r="C50" s="80">
        <v>1104</v>
      </c>
      <c r="D50" s="3">
        <v>1897</v>
      </c>
      <c r="E50" s="87">
        <f t="shared" si="4"/>
        <v>2.9347826086956523</v>
      </c>
      <c r="F50" s="14">
        <f t="shared" si="5"/>
        <v>1.7079599367422245</v>
      </c>
    </row>
    <row r="51" spans="1:6" ht="15" customHeight="1">
      <c r="A51" s="2" t="s">
        <v>26</v>
      </c>
      <c r="B51" s="11">
        <v>2353.5</v>
      </c>
      <c r="C51" s="80">
        <v>1700.45</v>
      </c>
      <c r="D51" s="3">
        <v>522</v>
      </c>
      <c r="E51" s="87">
        <f t="shared" si="4"/>
        <v>1.3840453997471258</v>
      </c>
      <c r="F51" s="14">
        <f t="shared" si="5"/>
        <v>4.508620689655173</v>
      </c>
    </row>
    <row r="52" spans="1:6" ht="15" customHeight="1">
      <c r="A52" s="2" t="s">
        <v>106</v>
      </c>
      <c r="B52" s="11">
        <v>2655</v>
      </c>
      <c r="C52" s="3">
        <v>5850</v>
      </c>
      <c r="D52" s="3"/>
      <c r="E52" s="87">
        <f t="shared" si="4"/>
        <v>0.45384615384615384</v>
      </c>
      <c r="F52" s="14" t="e">
        <f t="shared" si="5"/>
        <v>#DIV/0!</v>
      </c>
    </row>
    <row r="53" spans="1:6" ht="15" customHeight="1">
      <c r="A53" s="2" t="s">
        <v>27</v>
      </c>
      <c r="B53" s="11">
        <v>6345.88</v>
      </c>
      <c r="C53" s="3">
        <v>1832.96</v>
      </c>
      <c r="D53" s="3">
        <v>347</v>
      </c>
      <c r="E53" s="87">
        <f t="shared" si="4"/>
        <v>3.462094099162011</v>
      </c>
      <c r="F53" s="14">
        <f t="shared" si="5"/>
        <v>18.287838616714698</v>
      </c>
    </row>
    <row r="54" spans="1:6" ht="15" customHeight="1">
      <c r="A54" s="2" t="s">
        <v>9</v>
      </c>
      <c r="B54" s="11">
        <v>3549.57</v>
      </c>
      <c r="C54" s="3">
        <v>1880.25</v>
      </c>
      <c r="D54" s="3">
        <v>1149.6</v>
      </c>
      <c r="E54" s="87">
        <f t="shared" si="4"/>
        <v>1.887818109293977</v>
      </c>
      <c r="F54" s="14">
        <f t="shared" si="5"/>
        <v>3.087656576200418</v>
      </c>
    </row>
    <row r="55" spans="1:6" ht="15" customHeight="1">
      <c r="A55" s="2" t="s">
        <v>28</v>
      </c>
      <c r="B55" s="13"/>
      <c r="C55" s="80"/>
      <c r="D55" s="3">
        <v>7600.23</v>
      </c>
      <c r="E55" s="87" t="e">
        <f t="shared" si="4"/>
        <v>#DIV/0!</v>
      </c>
      <c r="F55" s="14">
        <f t="shared" si="5"/>
        <v>0</v>
      </c>
    </row>
    <row r="56" spans="1:6" ht="15">
      <c r="A56" s="2" t="s">
        <v>51</v>
      </c>
      <c r="B56" s="56"/>
      <c r="C56" s="80">
        <v>200</v>
      </c>
      <c r="D56" s="3"/>
      <c r="E56" s="87">
        <f t="shared" si="4"/>
        <v>0</v>
      </c>
      <c r="F56" s="14" t="e">
        <f t="shared" si="5"/>
        <v>#DIV/0!</v>
      </c>
    </row>
    <row r="57" spans="1:6" ht="15">
      <c r="A57" s="2" t="s">
        <v>45</v>
      </c>
      <c r="B57" s="11">
        <v>6070</v>
      </c>
      <c r="C57" s="80">
        <v>127844.1</v>
      </c>
      <c r="D57" s="3">
        <v>5800</v>
      </c>
      <c r="E57" s="87">
        <f t="shared" si="4"/>
        <v>0.04747970379548215</v>
      </c>
      <c r="F57" s="14">
        <f t="shared" si="5"/>
        <v>1.046551724137931</v>
      </c>
    </row>
    <row r="58" spans="1:6" ht="15">
      <c r="A58" s="74" t="s">
        <v>52</v>
      </c>
      <c r="B58" s="11">
        <v>22225.91</v>
      </c>
      <c r="C58" s="81">
        <v>19999.44</v>
      </c>
      <c r="D58" s="84"/>
      <c r="E58" s="87">
        <f t="shared" si="4"/>
        <v>1.11132661714528</v>
      </c>
      <c r="F58" s="14" t="e">
        <f t="shared" si="5"/>
        <v>#DIV/0!</v>
      </c>
    </row>
    <row r="59" spans="1:6" ht="15">
      <c r="A59" s="75" t="s">
        <v>107</v>
      </c>
      <c r="B59" s="56"/>
      <c r="C59" s="82"/>
      <c r="D59" s="85">
        <v>4047.69</v>
      </c>
      <c r="E59" s="87" t="e">
        <f t="shared" si="4"/>
        <v>#DIV/0!</v>
      </c>
      <c r="F59" s="14">
        <f t="shared" si="5"/>
        <v>0</v>
      </c>
    </row>
    <row r="60" spans="1:6" ht="15">
      <c r="A60" s="2" t="s">
        <v>130</v>
      </c>
      <c r="B60" s="56"/>
      <c r="C60" s="80">
        <v>9178.28</v>
      </c>
      <c r="D60" s="3"/>
      <c r="E60" s="87">
        <f t="shared" si="4"/>
        <v>0</v>
      </c>
      <c r="F60" s="14" t="e">
        <f t="shared" si="5"/>
        <v>#DIV/0!</v>
      </c>
    </row>
    <row r="61" spans="1:6" ht="15">
      <c r="A61" s="2" t="s">
        <v>46</v>
      </c>
      <c r="B61" s="11">
        <v>14350</v>
      </c>
      <c r="C61" s="80">
        <v>2619</v>
      </c>
      <c r="D61" s="3"/>
      <c r="E61" s="87">
        <f t="shared" si="4"/>
        <v>5.479190530736923</v>
      </c>
      <c r="F61" s="14" t="e">
        <f t="shared" si="5"/>
        <v>#DIV/0!</v>
      </c>
    </row>
    <row r="62" spans="1:6" ht="15">
      <c r="A62" s="2" t="s">
        <v>108</v>
      </c>
      <c r="B62" s="56"/>
      <c r="C62" s="80">
        <v>6919.32</v>
      </c>
      <c r="D62" s="3"/>
      <c r="E62" s="87">
        <f t="shared" si="4"/>
        <v>0</v>
      </c>
      <c r="F62" s="14" t="e">
        <f t="shared" si="5"/>
        <v>#DIV/0!</v>
      </c>
    </row>
    <row r="63" spans="1:6" ht="15">
      <c r="A63" s="2" t="s">
        <v>125</v>
      </c>
      <c r="B63" s="11">
        <v>12978.34</v>
      </c>
      <c r="C63" s="80">
        <v>4280</v>
      </c>
      <c r="D63" s="3"/>
      <c r="E63" s="87">
        <f t="shared" si="4"/>
        <v>3.032322429906542</v>
      </c>
      <c r="F63" s="14" t="e">
        <f t="shared" si="5"/>
        <v>#DIV/0!</v>
      </c>
    </row>
    <row r="64" spans="1:6" ht="15">
      <c r="A64" s="2" t="s">
        <v>47</v>
      </c>
      <c r="B64" s="11">
        <v>222120.01</v>
      </c>
      <c r="C64" s="80">
        <v>279035.11</v>
      </c>
      <c r="D64" s="3">
        <v>190679.98</v>
      </c>
      <c r="E64" s="87">
        <f t="shared" si="4"/>
        <v>0.7960288939983217</v>
      </c>
      <c r="F64" s="14">
        <f t="shared" si="5"/>
        <v>1.1648837492011483</v>
      </c>
    </row>
    <row r="65" spans="1:6" ht="15">
      <c r="A65" s="2" t="s">
        <v>53</v>
      </c>
      <c r="B65" s="11">
        <v>23048.3</v>
      </c>
      <c r="C65" s="80"/>
      <c r="D65" s="3">
        <v>100000</v>
      </c>
      <c r="E65" s="87" t="e">
        <f t="shared" si="4"/>
        <v>#DIV/0!</v>
      </c>
      <c r="F65" s="14">
        <f t="shared" si="5"/>
        <v>0.230483</v>
      </c>
    </row>
    <row r="66" spans="1:6" ht="15">
      <c r="A66" s="2" t="s">
        <v>54</v>
      </c>
      <c r="B66" s="11"/>
      <c r="C66" s="80">
        <v>82050.13</v>
      </c>
      <c r="D66" s="3">
        <v>43949.47</v>
      </c>
      <c r="E66" s="87">
        <f t="shared" si="4"/>
        <v>0</v>
      </c>
      <c r="F66" s="14">
        <f t="shared" si="5"/>
        <v>0</v>
      </c>
    </row>
    <row r="67" spans="1:6" ht="15">
      <c r="A67" s="2" t="s">
        <v>40</v>
      </c>
      <c r="B67" s="11">
        <v>43254.77</v>
      </c>
      <c r="C67" s="80">
        <v>20000</v>
      </c>
      <c r="D67" s="3">
        <v>27916.69</v>
      </c>
      <c r="E67" s="87">
        <f t="shared" si="4"/>
        <v>2.1627384999999997</v>
      </c>
      <c r="F67" s="14">
        <f t="shared" si="5"/>
        <v>1.5494233019745536</v>
      </c>
    </row>
    <row r="68" spans="1:6" ht="15">
      <c r="A68" s="2" t="s">
        <v>48</v>
      </c>
      <c r="B68" s="11"/>
      <c r="C68" s="80">
        <v>19321.7</v>
      </c>
      <c r="D68" s="3">
        <v>9109.1</v>
      </c>
      <c r="E68" s="87">
        <f t="shared" si="4"/>
        <v>0</v>
      </c>
      <c r="F68" s="14">
        <f t="shared" si="5"/>
        <v>0</v>
      </c>
    </row>
    <row r="69" spans="1:6" ht="15">
      <c r="A69" s="2" t="s">
        <v>109</v>
      </c>
      <c r="B69" s="11"/>
      <c r="C69" s="80"/>
      <c r="D69" s="3">
        <v>71213.2</v>
      </c>
      <c r="E69" s="87" t="e">
        <f t="shared" si="4"/>
        <v>#DIV/0!</v>
      </c>
      <c r="F69" s="14">
        <f t="shared" si="5"/>
        <v>0</v>
      </c>
    </row>
    <row r="70" spans="1:6" ht="15">
      <c r="A70" s="2" t="s">
        <v>55</v>
      </c>
      <c r="B70" s="11">
        <v>186536.01</v>
      </c>
      <c r="C70" s="80">
        <v>214510.67</v>
      </c>
      <c r="D70" s="3">
        <v>18540</v>
      </c>
      <c r="E70" s="87">
        <f t="shared" si="4"/>
        <v>0.8695884917985665</v>
      </c>
      <c r="F70" s="14">
        <f t="shared" si="5"/>
        <v>10.061273462783172</v>
      </c>
    </row>
    <row r="71" spans="1:6" ht="15">
      <c r="A71" s="2" t="s">
        <v>110</v>
      </c>
      <c r="B71" s="11"/>
      <c r="C71" s="80">
        <v>54236.01</v>
      </c>
      <c r="D71" s="80"/>
      <c r="E71" s="87">
        <f t="shared" si="4"/>
        <v>0</v>
      </c>
      <c r="F71" s="14" t="e">
        <f t="shared" si="5"/>
        <v>#DIV/0!</v>
      </c>
    </row>
    <row r="72" spans="1:6" ht="15.75" thickBot="1">
      <c r="A72" s="21" t="s">
        <v>10</v>
      </c>
      <c r="B72" s="22">
        <f>SUM(B5:B71)</f>
        <v>2135111.45</v>
      </c>
      <c r="C72" s="22">
        <f>SUM(C5:C71)</f>
        <v>1812766.3299999996</v>
      </c>
      <c r="D72" s="23">
        <f>SUM(D5:D71)</f>
        <v>1790087.18</v>
      </c>
      <c r="E72" s="7">
        <f>B72/C72</f>
        <v>1.1778194545349927</v>
      </c>
      <c r="F72" s="18">
        <f>B72/D72</f>
        <v>1.1927416015570818</v>
      </c>
    </row>
    <row r="73" ht="15.75" thickTop="1">
      <c r="D73" s="1" t="s">
        <v>61</v>
      </c>
    </row>
  </sheetData>
  <sheetProtection/>
  <mergeCells count="1">
    <mergeCell ref="A2:D2"/>
  </mergeCells>
  <printOptions/>
  <pageMargins left="0" right="0" top="0" bottom="0" header="0" footer="0"/>
  <pageSetup horizontalDpi="300" verticalDpi="300" orientation="portrait" pageOrder="overThenDown" paperSize="9" scale="83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10" zoomScaleSheetLayoutView="110" zoomScalePageLayoutView="0" workbookViewId="0" topLeftCell="A25">
      <selection activeCell="L15" sqref="L15:M15"/>
    </sheetView>
  </sheetViews>
  <sheetFormatPr defaultColWidth="9.140625" defaultRowHeight="12.75"/>
  <cols>
    <col min="1" max="1" width="4.7109375" style="55" customWidth="1"/>
    <col min="2" max="2" width="49.00390625" style="44" bestFit="1" customWidth="1"/>
    <col min="3" max="3" width="14.00390625" style="44" customWidth="1"/>
    <col min="4" max="4" width="13.140625" style="44" bestFit="1" customWidth="1"/>
    <col min="5" max="6" width="13.140625" style="44" customWidth="1"/>
    <col min="7" max="7" width="9.8515625" style="44" bestFit="1" customWidth="1"/>
    <col min="8" max="8" width="10.421875" style="45" bestFit="1" customWidth="1"/>
  </cols>
  <sheetData>
    <row r="1" spans="1:4" s="1" customFormat="1" ht="21" customHeight="1">
      <c r="A1" s="53"/>
      <c r="B1" s="5"/>
      <c r="C1" s="5"/>
      <c r="D1" s="10"/>
    </row>
    <row r="2" spans="1:6" s="1" customFormat="1" ht="35.25" customHeight="1">
      <c r="A2" s="53"/>
      <c r="B2" s="59" t="s">
        <v>112</v>
      </c>
      <c r="C2" s="59"/>
      <c r="D2" s="59"/>
      <c r="E2" s="59"/>
      <c r="F2" s="59"/>
    </row>
    <row r="3" spans="1:8" ht="27.75" thickBot="1">
      <c r="A3" s="24" t="s">
        <v>62</v>
      </c>
      <c r="B3" s="24" t="s">
        <v>63</v>
      </c>
      <c r="C3" s="57" t="s">
        <v>113</v>
      </c>
      <c r="D3" s="57" t="s">
        <v>114</v>
      </c>
      <c r="E3" s="57" t="s">
        <v>115</v>
      </c>
      <c r="F3" s="57" t="s">
        <v>116</v>
      </c>
      <c r="G3" s="25" t="s">
        <v>64</v>
      </c>
      <c r="H3" s="15" t="s">
        <v>65</v>
      </c>
    </row>
    <row r="4" spans="1:8" ht="19.5" customHeight="1" thickTop="1">
      <c r="A4" s="26"/>
      <c r="B4" s="48" t="s">
        <v>66</v>
      </c>
      <c r="C4" s="60">
        <v>6000</v>
      </c>
      <c r="D4" s="61">
        <v>9363</v>
      </c>
      <c r="E4" s="60">
        <v>6349</v>
      </c>
      <c r="F4" s="60">
        <v>1639</v>
      </c>
      <c r="G4" s="29">
        <f>D4/C4</f>
        <v>1.5605</v>
      </c>
      <c r="H4" s="27">
        <f>D4/E4</f>
        <v>1.4747204284139235</v>
      </c>
    </row>
    <row r="5" spans="1:8" ht="19.5" customHeight="1">
      <c r="A5" s="28"/>
      <c r="B5" s="49" t="s">
        <v>67</v>
      </c>
      <c r="C5" s="60">
        <v>1000</v>
      </c>
      <c r="D5" s="61">
        <v>1053</v>
      </c>
      <c r="E5" s="60">
        <v>1062</v>
      </c>
      <c r="F5" s="60">
        <v>180</v>
      </c>
      <c r="G5" s="29">
        <f aca="true" t="shared" si="0" ref="G5:G47">D5/C5</f>
        <v>1.053</v>
      </c>
      <c r="H5" s="27">
        <f aca="true" t="shared" si="1" ref="H5:H48">D5/E5</f>
        <v>0.9915254237288136</v>
      </c>
    </row>
    <row r="6" spans="1:8" ht="19.5" customHeight="1">
      <c r="A6" s="28"/>
      <c r="B6" s="49" t="s">
        <v>68</v>
      </c>
      <c r="C6" s="60">
        <v>400</v>
      </c>
      <c r="D6" s="61">
        <v>193</v>
      </c>
      <c r="E6" s="60">
        <v>269</v>
      </c>
      <c r="F6" s="60">
        <v>60</v>
      </c>
      <c r="G6" s="29">
        <f t="shared" si="0"/>
        <v>0.4825</v>
      </c>
      <c r="H6" s="27">
        <f t="shared" si="1"/>
        <v>0.7174721189591078</v>
      </c>
    </row>
    <row r="7" spans="1:8" ht="19.5" customHeight="1">
      <c r="A7" s="28"/>
      <c r="B7" s="49" t="s">
        <v>69</v>
      </c>
      <c r="C7" s="60">
        <v>500</v>
      </c>
      <c r="D7" s="61">
        <v>719</v>
      </c>
      <c r="E7" s="60">
        <v>519</v>
      </c>
      <c r="F7" s="60">
        <v>457</v>
      </c>
      <c r="G7" s="29">
        <f t="shared" si="0"/>
        <v>1.438</v>
      </c>
      <c r="H7" s="27">
        <f t="shared" si="1"/>
        <v>1.3853564547206165</v>
      </c>
    </row>
    <row r="8" spans="1:8" ht="19.5" customHeight="1">
      <c r="A8" s="28"/>
      <c r="B8" s="49" t="s">
        <v>70</v>
      </c>
      <c r="C8" s="60">
        <v>800</v>
      </c>
      <c r="D8" s="61">
        <v>640.5</v>
      </c>
      <c r="E8" s="60">
        <v>712.5</v>
      </c>
      <c r="F8" s="60">
        <v>265</v>
      </c>
      <c r="G8" s="29">
        <f t="shared" si="0"/>
        <v>0.800625</v>
      </c>
      <c r="H8" s="27">
        <f t="shared" si="1"/>
        <v>0.8989473684210526</v>
      </c>
    </row>
    <row r="9" spans="1:8" ht="19.5" customHeight="1">
      <c r="A9" s="28"/>
      <c r="B9" s="49" t="s">
        <v>71</v>
      </c>
      <c r="C9" s="60"/>
      <c r="D9" s="61">
        <v>0</v>
      </c>
      <c r="E9" s="60">
        <v>0</v>
      </c>
      <c r="F9" s="60"/>
      <c r="G9" s="29" t="e">
        <f t="shared" si="0"/>
        <v>#DIV/0!</v>
      </c>
      <c r="H9" s="27" t="e">
        <f t="shared" si="1"/>
        <v>#DIV/0!</v>
      </c>
    </row>
    <row r="10" spans="1:8" ht="19.5" customHeight="1">
      <c r="A10" s="30">
        <v>1</v>
      </c>
      <c r="B10" s="31" t="s">
        <v>32</v>
      </c>
      <c r="C10" s="62">
        <f>SUM(C4:C9)</f>
        <v>8700</v>
      </c>
      <c r="D10" s="62">
        <f>SUM(D4:D9)</f>
        <v>11968.5</v>
      </c>
      <c r="E10" s="63">
        <f>SUM(E4:E9)</f>
        <v>8911.5</v>
      </c>
      <c r="F10" s="63">
        <f>SUM(F4:F9)</f>
        <v>2601</v>
      </c>
      <c r="G10" s="32">
        <f t="shared" si="0"/>
        <v>1.3756896551724138</v>
      </c>
      <c r="H10" s="47">
        <f t="shared" si="1"/>
        <v>1.3430398922740279</v>
      </c>
    </row>
    <row r="11" spans="1:8" ht="19.5" customHeight="1">
      <c r="A11" s="28"/>
      <c r="B11" s="49" t="s">
        <v>72</v>
      </c>
      <c r="C11" s="60">
        <v>0</v>
      </c>
      <c r="D11" s="60">
        <v>0</v>
      </c>
      <c r="E11" s="60">
        <v>0</v>
      </c>
      <c r="F11" s="60"/>
      <c r="G11" s="29" t="e">
        <f t="shared" si="0"/>
        <v>#DIV/0!</v>
      </c>
      <c r="H11" s="27" t="e">
        <f t="shared" si="1"/>
        <v>#DIV/0!</v>
      </c>
    </row>
    <row r="12" spans="1:8" ht="19.5" customHeight="1">
      <c r="A12" s="28"/>
      <c r="B12" s="49" t="s">
        <v>73</v>
      </c>
      <c r="C12" s="60">
        <v>800</v>
      </c>
      <c r="D12" s="60">
        <v>1375</v>
      </c>
      <c r="E12" s="60">
        <v>665</v>
      </c>
      <c r="F12" s="60">
        <v>1450</v>
      </c>
      <c r="G12" s="29">
        <f t="shared" si="0"/>
        <v>1.71875</v>
      </c>
      <c r="H12" s="27">
        <f t="shared" si="1"/>
        <v>2.0676691729323307</v>
      </c>
    </row>
    <row r="13" spans="1:8" ht="19.5" customHeight="1">
      <c r="A13" s="28"/>
      <c r="B13" s="49" t="s">
        <v>74</v>
      </c>
      <c r="C13" s="60"/>
      <c r="D13" s="60"/>
      <c r="E13" s="60"/>
      <c r="F13" s="60"/>
      <c r="G13" s="29" t="e">
        <f t="shared" si="0"/>
        <v>#DIV/0!</v>
      </c>
      <c r="H13" s="27" t="e">
        <f t="shared" si="1"/>
        <v>#DIV/0!</v>
      </c>
    </row>
    <row r="14" spans="1:8" ht="19.5" customHeight="1">
      <c r="A14" s="28"/>
      <c r="B14" s="49" t="s">
        <v>75</v>
      </c>
      <c r="C14" s="60">
        <v>5315</v>
      </c>
      <c r="D14" s="60">
        <v>5284.32</v>
      </c>
      <c r="E14" s="60">
        <v>5539.36</v>
      </c>
      <c r="F14" s="60">
        <v>5078.39</v>
      </c>
      <c r="G14" s="29">
        <f t="shared" si="0"/>
        <v>0.9942276575729068</v>
      </c>
      <c r="H14" s="27">
        <f t="shared" si="1"/>
        <v>0.9539585800525693</v>
      </c>
    </row>
    <row r="15" spans="1:8" ht="19.5" customHeight="1">
      <c r="A15" s="30">
        <v>2</v>
      </c>
      <c r="B15" s="31" t="s">
        <v>76</v>
      </c>
      <c r="C15" s="62">
        <f>SUM(C11:C14)</f>
        <v>6115</v>
      </c>
      <c r="D15" s="62">
        <f>SUM(D11:D14)</f>
        <v>6659.32</v>
      </c>
      <c r="E15" s="63">
        <f>SUM(E11:E14)</f>
        <v>6204.36</v>
      </c>
      <c r="F15" s="63">
        <f>SUM(F11:F14)</f>
        <v>6528.39</v>
      </c>
      <c r="G15" s="32">
        <f t="shared" si="0"/>
        <v>1.0890139002452983</v>
      </c>
      <c r="H15" s="47">
        <f t="shared" si="1"/>
        <v>1.0733290782610938</v>
      </c>
    </row>
    <row r="16" spans="1:8" ht="19.5" customHeight="1">
      <c r="A16" s="28"/>
      <c r="B16" s="49" t="s">
        <v>77</v>
      </c>
      <c r="C16" s="60">
        <v>250000</v>
      </c>
      <c r="D16" s="61">
        <v>196119.55</v>
      </c>
      <c r="E16" s="60">
        <v>246149.66</v>
      </c>
      <c r="F16" s="60">
        <v>53364.59</v>
      </c>
      <c r="G16" s="29">
        <f t="shared" si="0"/>
        <v>0.7844781999999999</v>
      </c>
      <c r="H16" s="27">
        <f t="shared" si="1"/>
        <v>0.7967492215914497</v>
      </c>
    </row>
    <row r="17" spans="1:8" ht="19.5" customHeight="1">
      <c r="A17" s="28"/>
      <c r="B17" s="49" t="s">
        <v>78</v>
      </c>
      <c r="C17" s="60">
        <v>12000</v>
      </c>
      <c r="D17" s="61">
        <v>17539.2</v>
      </c>
      <c r="E17" s="60">
        <v>16376.4</v>
      </c>
      <c r="F17" s="60">
        <v>12344</v>
      </c>
      <c r="G17" s="29">
        <f t="shared" si="0"/>
        <v>1.4616</v>
      </c>
      <c r="H17" s="27">
        <f t="shared" si="1"/>
        <v>1.0710046163992086</v>
      </c>
    </row>
    <row r="18" spans="1:8" ht="19.5" customHeight="1">
      <c r="A18" s="28"/>
      <c r="B18" s="49" t="s">
        <v>79</v>
      </c>
      <c r="C18" s="60">
        <v>4000</v>
      </c>
      <c r="D18" s="61">
        <v>6158.44</v>
      </c>
      <c r="E18" s="60">
        <v>4568.94</v>
      </c>
      <c r="F18" s="60">
        <v>576</v>
      </c>
      <c r="G18" s="29">
        <f t="shared" si="0"/>
        <v>1.53961</v>
      </c>
      <c r="H18" s="27">
        <f t="shared" si="1"/>
        <v>1.3478925089845786</v>
      </c>
    </row>
    <row r="19" spans="1:8" ht="19.5" customHeight="1">
      <c r="A19" s="30">
        <v>3</v>
      </c>
      <c r="B19" s="31" t="s">
        <v>80</v>
      </c>
      <c r="C19" s="62">
        <f>SUM(C16:C18)</f>
        <v>266000</v>
      </c>
      <c r="D19" s="62">
        <f>SUM(D16:D18)</f>
        <v>219817.19</v>
      </c>
      <c r="E19" s="63">
        <f>SUM(E16:E18)</f>
        <v>267095</v>
      </c>
      <c r="F19" s="63">
        <f>SUM(F16:F18)</f>
        <v>66284.59</v>
      </c>
      <c r="G19" s="32">
        <f t="shared" si="0"/>
        <v>0.8263804135338346</v>
      </c>
      <c r="H19" s="47">
        <f t="shared" si="1"/>
        <v>0.8229925307474869</v>
      </c>
    </row>
    <row r="20" spans="1:8" ht="19.5" customHeight="1">
      <c r="A20" s="28"/>
      <c r="B20" s="49" t="s">
        <v>81</v>
      </c>
      <c r="C20" s="60">
        <v>300</v>
      </c>
      <c r="D20" s="61">
        <v>75</v>
      </c>
      <c r="E20" s="60">
        <v>237</v>
      </c>
      <c r="F20" s="60">
        <v>80</v>
      </c>
      <c r="G20" s="29">
        <f t="shared" si="0"/>
        <v>0.25</v>
      </c>
      <c r="H20" s="27">
        <f t="shared" si="1"/>
        <v>0.31645569620253167</v>
      </c>
    </row>
    <row r="21" spans="1:8" ht="19.5" customHeight="1">
      <c r="A21" s="28"/>
      <c r="B21" s="49" t="s">
        <v>82</v>
      </c>
      <c r="C21" s="60">
        <v>3252</v>
      </c>
      <c r="D21" s="61">
        <v>55.5</v>
      </c>
      <c r="E21" s="60"/>
      <c r="F21" s="60"/>
      <c r="G21" s="29">
        <f t="shared" si="0"/>
        <v>0.017066420664206643</v>
      </c>
      <c r="H21" s="27" t="e">
        <f t="shared" si="1"/>
        <v>#DIV/0!</v>
      </c>
    </row>
    <row r="22" spans="1:8" ht="19.5" customHeight="1">
      <c r="A22" s="28"/>
      <c r="B22" s="49" t="s">
        <v>83</v>
      </c>
      <c r="C22" s="60"/>
      <c r="D22" s="61"/>
      <c r="E22" s="60"/>
      <c r="F22" s="60"/>
      <c r="G22" s="29" t="e">
        <f t="shared" si="0"/>
        <v>#DIV/0!</v>
      </c>
      <c r="H22" s="27" t="e">
        <f t="shared" si="1"/>
        <v>#DIV/0!</v>
      </c>
    </row>
    <row r="23" spans="1:8" ht="19.5" customHeight="1">
      <c r="A23" s="28"/>
      <c r="B23" s="49" t="s">
        <v>84</v>
      </c>
      <c r="C23" s="60"/>
      <c r="D23" s="61"/>
      <c r="E23" s="60"/>
      <c r="F23" s="60"/>
      <c r="G23" s="29" t="e">
        <f t="shared" si="0"/>
        <v>#DIV/0!</v>
      </c>
      <c r="H23" s="27" t="e">
        <f t="shared" si="1"/>
        <v>#DIV/0!</v>
      </c>
    </row>
    <row r="24" spans="1:8" ht="19.5" customHeight="1">
      <c r="A24" s="28"/>
      <c r="B24" s="49" t="s">
        <v>85</v>
      </c>
      <c r="C24" s="60">
        <v>1700</v>
      </c>
      <c r="D24" s="61">
        <v>1256</v>
      </c>
      <c r="E24" s="60">
        <v>1866</v>
      </c>
      <c r="F24" s="60">
        <v>830</v>
      </c>
      <c r="G24" s="29">
        <f t="shared" si="0"/>
        <v>0.7388235294117647</v>
      </c>
      <c r="H24" s="27">
        <f t="shared" si="1"/>
        <v>0.6730975348338692</v>
      </c>
    </row>
    <row r="25" spans="1:8" ht="19.5" customHeight="1">
      <c r="A25" s="30">
        <v>4</v>
      </c>
      <c r="B25" s="33" t="s">
        <v>86</v>
      </c>
      <c r="C25" s="62">
        <f>C20+C21+C22+C23+C24</f>
        <v>5252</v>
      </c>
      <c r="D25" s="62">
        <f>SUM(D20:D24)</f>
        <v>1386.5</v>
      </c>
      <c r="E25" s="63">
        <f>SUM(E20:E24)</f>
        <v>2103</v>
      </c>
      <c r="F25" s="63">
        <f>SUM(F20:F24)</f>
        <v>910</v>
      </c>
      <c r="G25" s="32">
        <f t="shared" si="0"/>
        <v>0.263994668697639</v>
      </c>
      <c r="H25" s="47">
        <f t="shared" si="1"/>
        <v>0.6592962434617213</v>
      </c>
    </row>
    <row r="26" spans="1:8" ht="19.5" customHeight="1">
      <c r="A26" s="28"/>
      <c r="B26" s="48" t="s">
        <v>117</v>
      </c>
      <c r="C26" s="60">
        <v>500</v>
      </c>
      <c r="D26" s="61">
        <v>2148</v>
      </c>
      <c r="E26" s="61">
        <v>316</v>
      </c>
      <c r="F26" s="61">
        <v>5238</v>
      </c>
      <c r="G26" s="29">
        <f t="shared" si="0"/>
        <v>4.296</v>
      </c>
      <c r="H26" s="27">
        <f t="shared" si="1"/>
        <v>6.7974683544303796</v>
      </c>
    </row>
    <row r="27" spans="1:8" ht="19.5" customHeight="1">
      <c r="A27" s="28"/>
      <c r="B27" s="49" t="s">
        <v>71</v>
      </c>
      <c r="C27" s="60"/>
      <c r="D27" s="61"/>
      <c r="E27" s="60"/>
      <c r="F27" s="60"/>
      <c r="G27" s="29" t="e">
        <f t="shared" si="0"/>
        <v>#DIV/0!</v>
      </c>
      <c r="H27" s="27" t="e">
        <f t="shared" si="1"/>
        <v>#DIV/0!</v>
      </c>
    </row>
    <row r="28" spans="1:8" ht="19.5" customHeight="1">
      <c r="A28" s="30">
        <v>5</v>
      </c>
      <c r="B28" s="31" t="s">
        <v>30</v>
      </c>
      <c r="C28" s="62">
        <f>SUM(C26:C27)</f>
        <v>500</v>
      </c>
      <c r="D28" s="62">
        <f>SUM(D26:D27)</f>
        <v>2148</v>
      </c>
      <c r="E28" s="63">
        <f>SUM(E26:E27)</f>
        <v>316</v>
      </c>
      <c r="F28" s="63">
        <f>SUM(F26:F27)</f>
        <v>5238</v>
      </c>
      <c r="G28" s="32">
        <f t="shared" si="0"/>
        <v>4.296</v>
      </c>
      <c r="H28" s="47">
        <f t="shared" si="1"/>
        <v>6.7974683544303796</v>
      </c>
    </row>
    <row r="29" spans="1:8" ht="19.5" customHeight="1">
      <c r="A29" s="28"/>
      <c r="B29" s="49" t="s">
        <v>87</v>
      </c>
      <c r="C29" s="60">
        <v>2000</v>
      </c>
      <c r="D29" s="60">
        <v>280</v>
      </c>
      <c r="E29" s="60"/>
      <c r="F29" s="60"/>
      <c r="G29" s="29">
        <f t="shared" si="0"/>
        <v>0.14</v>
      </c>
      <c r="H29" s="27" t="e">
        <f t="shared" si="1"/>
        <v>#DIV/0!</v>
      </c>
    </row>
    <row r="30" spans="1:8" ht="19.5" customHeight="1">
      <c r="A30" s="28"/>
      <c r="B30" s="49" t="s">
        <v>88</v>
      </c>
      <c r="C30" s="60">
        <v>3500</v>
      </c>
      <c r="D30" s="60">
        <v>303</v>
      </c>
      <c r="E30" s="60">
        <v>1070</v>
      </c>
      <c r="F30" s="60">
        <v>1525</v>
      </c>
      <c r="G30" s="29">
        <f t="shared" si="0"/>
        <v>0.08657142857142858</v>
      </c>
      <c r="H30" s="27">
        <f t="shared" si="1"/>
        <v>0.28317757009345795</v>
      </c>
    </row>
    <row r="31" spans="1:8" ht="19.5" customHeight="1">
      <c r="A31" s="30">
        <v>6</v>
      </c>
      <c r="B31" s="31" t="s">
        <v>31</v>
      </c>
      <c r="C31" s="62">
        <f>SUM(C29:C30)</f>
        <v>5500</v>
      </c>
      <c r="D31" s="62">
        <f>SUM(D29:D30)</f>
        <v>583</v>
      </c>
      <c r="E31" s="63">
        <f>SUM(E29:E30)</f>
        <v>1070</v>
      </c>
      <c r="F31" s="63">
        <f>SUM(F29:F30)</f>
        <v>1525</v>
      </c>
      <c r="G31" s="32">
        <f t="shared" si="0"/>
        <v>0.106</v>
      </c>
      <c r="H31" s="47">
        <f t="shared" si="1"/>
        <v>0.5448598130841121</v>
      </c>
    </row>
    <row r="32" spans="1:8" ht="19.5" customHeight="1">
      <c r="A32" s="28"/>
      <c r="B32" s="49" t="s">
        <v>89</v>
      </c>
      <c r="C32" s="64"/>
      <c r="D32" s="64"/>
      <c r="E32" s="60"/>
      <c r="F32" s="60"/>
      <c r="G32" s="29" t="e">
        <f t="shared" si="0"/>
        <v>#DIV/0!</v>
      </c>
      <c r="H32" s="27" t="e">
        <f t="shared" si="1"/>
        <v>#DIV/0!</v>
      </c>
    </row>
    <row r="33" spans="1:8" ht="19.5" customHeight="1">
      <c r="A33" s="28"/>
      <c r="B33" s="49" t="s">
        <v>90</v>
      </c>
      <c r="C33" s="60">
        <v>13000</v>
      </c>
      <c r="D33" s="60">
        <v>15976</v>
      </c>
      <c r="E33" s="60">
        <v>15664</v>
      </c>
      <c r="F33" s="60">
        <v>7425</v>
      </c>
      <c r="G33" s="29">
        <f t="shared" si="0"/>
        <v>1.228923076923077</v>
      </c>
      <c r="H33" s="27">
        <f t="shared" si="1"/>
        <v>1.0199182839632277</v>
      </c>
    </row>
    <row r="34" spans="1:8" ht="19.5" customHeight="1">
      <c r="A34" s="30">
        <v>7</v>
      </c>
      <c r="B34" s="34" t="s">
        <v>91</v>
      </c>
      <c r="C34" s="62">
        <f>SUM(C32:C33)</f>
        <v>13000</v>
      </c>
      <c r="D34" s="62">
        <f>SUM(D32:D33)</f>
        <v>15976</v>
      </c>
      <c r="E34" s="63">
        <f>SUM(E32:E33)</f>
        <v>15664</v>
      </c>
      <c r="F34" s="63">
        <f>SUM(F32:F33)</f>
        <v>7425</v>
      </c>
      <c r="G34" s="32">
        <f t="shared" si="0"/>
        <v>1.228923076923077</v>
      </c>
      <c r="H34" s="47">
        <f t="shared" si="1"/>
        <v>1.0199182839632277</v>
      </c>
    </row>
    <row r="35" spans="1:8" ht="19.5" customHeight="1">
      <c r="A35" s="28"/>
      <c r="B35" s="49" t="s">
        <v>92</v>
      </c>
      <c r="C35" s="60">
        <v>30000</v>
      </c>
      <c r="D35" s="61">
        <v>11961.6</v>
      </c>
      <c r="E35" s="60">
        <v>118519.47</v>
      </c>
      <c r="F35" s="60">
        <v>58085.25</v>
      </c>
      <c r="G35" s="29">
        <f t="shared" si="0"/>
        <v>0.39872</v>
      </c>
      <c r="H35" s="27">
        <f t="shared" si="1"/>
        <v>0.10092518975996095</v>
      </c>
    </row>
    <row r="36" spans="1:8" ht="19.5" customHeight="1">
      <c r="A36" s="28"/>
      <c r="B36" s="49" t="s">
        <v>93</v>
      </c>
      <c r="C36" s="65">
        <v>2000</v>
      </c>
      <c r="D36" s="61">
        <v>169</v>
      </c>
      <c r="E36" s="60">
        <v>110</v>
      </c>
      <c r="F36" s="60">
        <v>30</v>
      </c>
      <c r="G36" s="29">
        <f t="shared" si="0"/>
        <v>0.0845</v>
      </c>
      <c r="H36" s="27">
        <f t="shared" si="1"/>
        <v>1.5363636363636364</v>
      </c>
    </row>
    <row r="37" spans="1:8" ht="19.5" customHeight="1">
      <c r="A37" s="28"/>
      <c r="B37" s="49" t="s">
        <v>94</v>
      </c>
      <c r="C37" s="65">
        <v>4000</v>
      </c>
      <c r="D37" s="61">
        <v>384.61</v>
      </c>
      <c r="E37" s="60">
        <v>13214.57</v>
      </c>
      <c r="F37" s="60">
        <v>390</v>
      </c>
      <c r="G37" s="29">
        <f t="shared" si="0"/>
        <v>0.0961525</v>
      </c>
      <c r="H37" s="27">
        <f t="shared" si="1"/>
        <v>0.029104995470908248</v>
      </c>
    </row>
    <row r="38" spans="1:8" ht="19.5" customHeight="1">
      <c r="A38" s="28"/>
      <c r="B38" s="49" t="s">
        <v>95</v>
      </c>
      <c r="C38" s="65">
        <v>4000</v>
      </c>
      <c r="D38" s="61">
        <v>292.5</v>
      </c>
      <c r="E38" s="60">
        <v>136</v>
      </c>
      <c r="F38" s="60">
        <v>36</v>
      </c>
      <c r="G38" s="29">
        <f t="shared" si="0"/>
        <v>0.073125</v>
      </c>
      <c r="H38" s="27">
        <f t="shared" si="1"/>
        <v>2.150735294117647</v>
      </c>
    </row>
    <row r="39" spans="1:8" ht="19.5" customHeight="1">
      <c r="A39" s="28"/>
      <c r="B39" s="35" t="s">
        <v>96</v>
      </c>
      <c r="C39" s="65">
        <v>1000</v>
      </c>
      <c r="D39" s="61"/>
      <c r="E39" s="60"/>
      <c r="F39" s="60"/>
      <c r="G39" s="29">
        <f t="shared" si="0"/>
        <v>0</v>
      </c>
      <c r="H39" s="27" t="e">
        <f t="shared" si="1"/>
        <v>#DIV/0!</v>
      </c>
    </row>
    <row r="40" spans="1:8" ht="19.5" customHeight="1">
      <c r="A40" s="30">
        <v>8</v>
      </c>
      <c r="B40" s="36" t="s">
        <v>29</v>
      </c>
      <c r="C40" s="66">
        <f>SUM(C35:C39)</f>
        <v>41000</v>
      </c>
      <c r="D40" s="66">
        <f>SUM(D35:D39)</f>
        <v>12807.710000000001</v>
      </c>
      <c r="E40" s="67">
        <f>E35+E36+E37+E38+E39</f>
        <v>131980.04</v>
      </c>
      <c r="F40" s="67">
        <f>F35+F36+F37+F38+F39</f>
        <v>58541.25</v>
      </c>
      <c r="G40" s="32">
        <f t="shared" si="0"/>
        <v>0.31238317073170735</v>
      </c>
      <c r="H40" s="47">
        <f t="shared" si="1"/>
        <v>0.0970427801052341</v>
      </c>
    </row>
    <row r="41" spans="1:8" ht="19.5" customHeight="1">
      <c r="A41" s="37">
        <v>9</v>
      </c>
      <c r="B41" s="38" t="s">
        <v>97</v>
      </c>
      <c r="C41" s="64">
        <v>4000</v>
      </c>
      <c r="D41" s="64">
        <v>6161.6</v>
      </c>
      <c r="E41" s="64">
        <v>5528.6</v>
      </c>
      <c r="F41" s="64">
        <v>3561.1</v>
      </c>
      <c r="G41" s="29">
        <f t="shared" si="0"/>
        <v>1.5404</v>
      </c>
      <c r="H41" s="27">
        <f t="shared" si="1"/>
        <v>1.1144955323228303</v>
      </c>
    </row>
    <row r="42" spans="1:8" ht="19.5" customHeight="1">
      <c r="A42" s="37">
        <v>10</v>
      </c>
      <c r="B42" s="38" t="s">
        <v>33</v>
      </c>
      <c r="C42" s="64">
        <v>600</v>
      </c>
      <c r="D42" s="64">
        <v>955</v>
      </c>
      <c r="E42" s="64">
        <v>667</v>
      </c>
      <c r="F42" s="64"/>
      <c r="G42" s="29">
        <f t="shared" si="0"/>
        <v>1.5916666666666666</v>
      </c>
      <c r="H42" s="27">
        <f t="shared" si="1"/>
        <v>1.431784107946027</v>
      </c>
    </row>
    <row r="43" spans="1:8" ht="19.5" customHeight="1">
      <c r="A43" s="39">
        <v>11</v>
      </c>
      <c r="B43" s="38" t="s">
        <v>98</v>
      </c>
      <c r="C43" s="64">
        <v>22000</v>
      </c>
      <c r="D43" s="64">
        <v>21245</v>
      </c>
      <c r="E43" s="64">
        <v>15897</v>
      </c>
      <c r="F43" s="64">
        <v>9870</v>
      </c>
      <c r="G43" s="29">
        <f t="shared" si="0"/>
        <v>0.9656818181818182</v>
      </c>
      <c r="H43" s="27">
        <f t="shared" si="1"/>
        <v>1.3364156759136945</v>
      </c>
    </row>
    <row r="44" spans="1:8" ht="19.5" customHeight="1">
      <c r="A44" s="41">
        <v>12</v>
      </c>
      <c r="B44" s="40" t="s">
        <v>99</v>
      </c>
      <c r="C44" s="46"/>
      <c r="D44" s="64">
        <v>2776.04</v>
      </c>
      <c r="E44" s="70"/>
      <c r="F44" s="71">
        <v>391233.74</v>
      </c>
      <c r="G44" s="27" t="e">
        <f t="shared" si="0"/>
        <v>#DIV/0!</v>
      </c>
      <c r="H44" s="27" t="e">
        <f t="shared" si="1"/>
        <v>#DIV/0!</v>
      </c>
    </row>
    <row r="45" spans="1:8" ht="19.5" customHeight="1">
      <c r="A45" s="41">
        <v>13</v>
      </c>
      <c r="B45" s="42" t="s">
        <v>100</v>
      </c>
      <c r="C45" s="68"/>
      <c r="D45" s="64">
        <v>0</v>
      </c>
      <c r="E45" s="64">
        <v>0</v>
      </c>
      <c r="F45" s="72">
        <v>8670</v>
      </c>
      <c r="G45" s="27" t="e">
        <f t="shared" si="0"/>
        <v>#DIV/0!</v>
      </c>
      <c r="H45" s="27" t="e">
        <f t="shared" si="1"/>
        <v>#DIV/0!</v>
      </c>
    </row>
    <row r="46" spans="1:8" ht="19.5" customHeight="1">
      <c r="A46" s="37">
        <v>14</v>
      </c>
      <c r="B46" s="42" t="s">
        <v>101</v>
      </c>
      <c r="C46" s="46"/>
      <c r="D46" s="64">
        <v>0</v>
      </c>
      <c r="E46" s="64">
        <v>2180</v>
      </c>
      <c r="F46" s="72">
        <v>1080</v>
      </c>
      <c r="G46" s="29" t="e">
        <f t="shared" si="0"/>
        <v>#DIV/0!</v>
      </c>
      <c r="H46" s="27">
        <f t="shared" si="1"/>
        <v>0</v>
      </c>
    </row>
    <row r="47" spans="1:8" ht="19.5" customHeight="1">
      <c r="A47" s="43">
        <v>15</v>
      </c>
      <c r="B47" s="42" t="s">
        <v>102</v>
      </c>
      <c r="C47" s="46"/>
      <c r="D47" s="69">
        <v>0</v>
      </c>
      <c r="E47" s="64"/>
      <c r="F47" s="72"/>
      <c r="G47" s="29" t="e">
        <f t="shared" si="0"/>
        <v>#DIV/0!</v>
      </c>
      <c r="H47" s="27" t="e">
        <f t="shared" si="1"/>
        <v>#DIV/0!</v>
      </c>
    </row>
    <row r="48" spans="1:8" ht="19.5" customHeight="1" thickBot="1">
      <c r="A48" s="54" t="s">
        <v>103</v>
      </c>
      <c r="B48" s="50" t="s">
        <v>104</v>
      </c>
      <c r="C48" s="51">
        <f>C10+C15+C19+C25+C28+C31+C34+C40+C41+C42+C43+C44+C45+C46+C47</f>
        <v>372667</v>
      </c>
      <c r="D48" s="51">
        <f>D10+D15+D19+D25+D28+D31+D34+D40+D41+D42+D43+D44+D45+D46+D47</f>
        <v>302483.86</v>
      </c>
      <c r="E48" s="51">
        <f>E10+E15+E19+E25+E28+E31+E34+E40+E41+E42+E43+E44+E45+E46+E47</f>
        <v>457616.5</v>
      </c>
      <c r="F48" s="51">
        <f>F10+F15+F19+F25+F28+F31+F34+F40+F41+F42+F43+F44+F45+F46+F47</f>
        <v>563468.07</v>
      </c>
      <c r="G48" s="52">
        <f>D48/C48</f>
        <v>0.8116733169290545</v>
      </c>
      <c r="H48" s="52">
        <f t="shared" si="1"/>
        <v>0.6609985872449966</v>
      </c>
    </row>
    <row r="49" ht="15.75" thickTop="1">
      <c r="F49" s="1" t="s">
        <v>61</v>
      </c>
    </row>
  </sheetData>
  <sheetProtection/>
  <mergeCells count="1">
    <mergeCell ref="B2:F2"/>
  </mergeCells>
  <printOptions/>
  <pageMargins left="0" right="0" top="0" bottom="0" header="0" footer="0"/>
  <pageSetup horizontalDpi="600" verticalDpi="600" orientation="portrait" paperSize="9" scale="80" r:id="rId4"/>
  <drawing r:id="rId3"/>
  <legacyDrawing r:id="rId2"/>
  <oleObjects>
    <oleObject progId="CorelDRAW.Graphic.11" shapeId="14461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2022-07-21T14:04:12Z</cp:lastPrinted>
  <dcterms:created xsi:type="dcterms:W3CDTF">2019-03-07T12:32:34Z</dcterms:created>
  <dcterms:modified xsi:type="dcterms:W3CDTF">2022-07-21T14:05:39Z</dcterms:modified>
  <cp:category/>
  <cp:version/>
  <cp:contentType/>
  <cp:contentStatus/>
</cp:coreProperties>
</file>