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  <Override PartName="/xl/embeddings/oleObject_1_0.bin" ContentType="application/vnd.openxmlformats-officedocument.oleObject"/>
  <Override PartName="/xl/embeddings/oleObject_1_1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1"/>
  </bookViews>
  <sheets>
    <sheet name="SHPENZIMET MUJORE NË ANALITIK" sheetId="1" r:id="rId1"/>
    <sheet name="TE HYRAT MUJORE NË ANALITIK" sheetId="2" r:id="rId2"/>
  </sheets>
  <definedNames>
    <definedName name="_xlnm.Print_Area" localSheetId="0">'SHPENZIMET MUJORE NË ANALITIK'!$A$1:$F$80</definedName>
    <definedName name="_xlnm.Print_Area" localSheetId="1">'TE HYRAT MUJORE NË ANALITIK'!$A$1:$H$51</definedName>
  </definedNames>
  <calcPr fullCalcOnLoad="1"/>
</workbook>
</file>

<file path=xl/sharedStrings.xml><?xml version="1.0" encoding="utf-8"?>
<sst xmlns="http://schemas.openxmlformats.org/spreadsheetml/2006/main" count="139" uniqueCount="136">
  <si>
    <t>Përshkrim</t>
  </si>
  <si>
    <t xml:space="preserve">      13210  -  RRYMA</t>
  </si>
  <si>
    <t xml:space="preserve">      13220  -  UJI</t>
  </si>
  <si>
    <t xml:space="preserve">      13230  -  MBETURINAT</t>
  </si>
  <si>
    <t xml:space="preserve">      13240  -  NGROHJA QENDRORE</t>
  </si>
  <si>
    <t xml:space="preserve">      13250  -  SHPENZIMET TELEFONIKE</t>
  </si>
  <si>
    <t xml:space="preserve">      13330  -  SHPENZIMET POSTARE</t>
  </si>
  <si>
    <t xml:space="preserve">      13610  -  FURNIZIME PËR ZYRË</t>
  </si>
  <si>
    <t xml:space="preserve">      13951  -  SIGURIMI I AUTOMJETEVE</t>
  </si>
  <si>
    <t xml:space="preserve">      14310  -  DREKA ZYRTARE</t>
  </si>
  <si>
    <t>Total Balance</t>
  </si>
  <si>
    <t xml:space="preserve">      11110  -  PAGAT NETO PËRMES LISTAVE TË PAGAVE</t>
  </si>
  <si>
    <t xml:space="preserve">      11115  -  PAGESA PËR SINDIKATE</t>
  </si>
  <si>
    <t xml:space="preserve">      11125  -  ANËTARËSIM - ODA E INFERMIERËVE TË KOSOVËS</t>
  </si>
  <si>
    <t xml:space="preserve">      11500  -  TATIMI NDALUR NË TË ARDHURAT PERSONALE</t>
  </si>
  <si>
    <t xml:space="preserve">      11600  -  KONTRIBUTI PENSIONAL - PUNËTORI</t>
  </si>
  <si>
    <t xml:space="preserve">      11700  -  KONTRIBUTI PENSIONAL - PUNËDHËNËS</t>
  </si>
  <si>
    <t xml:space="preserve">      13141  -  SHPENZIME TE VOGLA - PARA XHEPI</t>
  </si>
  <si>
    <t xml:space="preserve">      13310  -  SHPENZIMET PËR INTERNET</t>
  </si>
  <si>
    <t xml:space="preserve">      13460  -  SHËRBIME  KONTRAKTUESE TJERA</t>
  </si>
  <si>
    <t xml:space="preserve">      13470  -  SHËRBIME TEKNIKE</t>
  </si>
  <si>
    <t xml:space="preserve">      13509  -  PAJISJE TJERA &lt;1000</t>
  </si>
  <si>
    <t xml:space="preserve">      13720  -  NAFTE PËR NGROHJE QENDRORE</t>
  </si>
  <si>
    <t xml:space="preserve">      13780  -  KARBURANT PËR VETURA</t>
  </si>
  <si>
    <t xml:space="preserve">      13810  -  AVANC PËR PARA TE IMËT(PETTY CASH)</t>
  </si>
  <si>
    <t xml:space="preserve">      14010  -  MIRËMBAJTJA  RIPARIMI I AUTOMJETEVE</t>
  </si>
  <si>
    <t xml:space="preserve">      14020  -  MIRËMBAJTJA E NDËRTESAVE</t>
  </si>
  <si>
    <t xml:space="preserve">      14050  -  MIRËMBAJTA E MOBILEVE DHE PAJISJEVE</t>
  </si>
  <si>
    <t xml:space="preserve">      14140  -  QIRAJA - MAKINERIA</t>
  </si>
  <si>
    <t xml:space="preserve">      14410  -  SHPENZIME - VENDIMET E GJYKATAVE</t>
  </si>
  <si>
    <t>URBANIZMI</t>
  </si>
  <si>
    <t>BUJQESIA</t>
  </si>
  <si>
    <t>ZHVILLIMI EKONOMIK</t>
  </si>
  <si>
    <t>ADMINISTRATA</t>
  </si>
  <si>
    <t>KULTURA</t>
  </si>
  <si>
    <t xml:space="preserve">      13450  -  SHËRBIME SHTYPJE - JO MARKETING</t>
  </si>
  <si>
    <t xml:space="preserve">      13501  -  MOBILEJE (MË PAK SE 1000 EURO)</t>
  </si>
  <si>
    <t xml:space="preserve">      13640  -  FURNIZIME PASTRIMI</t>
  </si>
  <si>
    <t xml:space="preserve">      13710  -  VAJ</t>
  </si>
  <si>
    <t xml:space="preserve">      13760  -  DRU</t>
  </si>
  <si>
    <t xml:space="preserve">      13770  -  DERIVATE PËR GJENERATOR</t>
  </si>
  <si>
    <t xml:space="preserve">      14024  -  MIRËMBAJTJA OBJEKTEVE SHËNDETËSORE</t>
  </si>
  <si>
    <t xml:space="preserve">      14032  -  MIRËMBAJTJA AUTO RRUGËVE LOKALE</t>
  </si>
  <si>
    <t xml:space="preserve">      31120  -  NDËRTESAT ADMINISTRATËS AFARISTE</t>
  </si>
  <si>
    <t xml:space="preserve">      31270  -  MIRËMBAJTJA INVESTIME</t>
  </si>
  <si>
    <t xml:space="preserve">      13320  -  SHPENZIMET E TELEFONISË MOBILE</t>
  </si>
  <si>
    <t xml:space="preserve">      13620  -  FURNIZIM ME USHQIM DHE PIJE(JO DREKA ZYRTARE</t>
  </si>
  <si>
    <t xml:space="preserve">      13630  -  FURNIZIME MJEKËSORE</t>
  </si>
  <si>
    <t xml:space="preserve">      14040  -  MIRËMBAJTJA E TEKNOLOGJISË INFORMATIVE</t>
  </si>
  <si>
    <t xml:space="preserve">      22200  -  PAGESA PËR PËRFITUESIT INDIVIDUAL</t>
  </si>
  <si>
    <t xml:space="preserve">      31125  -  OBJEKTET MEMORIALË</t>
  </si>
  <si>
    <t xml:space="preserve">      31230  -  NDËRTIMI I RRUGËVE LOKALE</t>
  </si>
  <si>
    <t xml:space="preserve">      31510  -  FURNIZIMI ME RRYMË GJENRATOR TRAFNS</t>
  </si>
  <si>
    <t xml:space="preserve">      14023  -  MIRËMBAJTJA E SHKOLLAVE</t>
  </si>
  <si>
    <t xml:space="preserve">      13503  -  KOMPJUTERË MË PAK SE 1000 EURO</t>
  </si>
  <si>
    <t xml:space="preserve">      13820  -  AVANSC PËR UDHËTIME ZYRTARE</t>
  </si>
  <si>
    <t xml:space="preserve">      21200  -  SUBVENCIONE  PËR ENTITETE JOPUBLIKE</t>
  </si>
  <si>
    <t xml:space="preserve">      31121  -  OBJEKTET ARSIMORE</t>
  </si>
  <si>
    <t xml:space="preserve">      31250  -  KANALIZIMI</t>
  </si>
  <si>
    <t xml:space="preserve">      31260  -  UJËSJELLËSI</t>
  </si>
  <si>
    <t xml:space="preserve">      32100  -  TOKA</t>
  </si>
  <si>
    <t xml:space="preserve">      13506  -  PAJISJE SPECIALISTIKE MJEKËSORE &lt;1000</t>
  </si>
  <si>
    <t xml:space="preserve">      13480  -  SHPENZIMET PËR ANËTARËSIM</t>
  </si>
  <si>
    <t xml:space="preserve">      13650  -  FURNIZIM ME VESHMBATHJE</t>
  </si>
  <si>
    <t xml:space="preserve">    632  -  GJAKOVË</t>
  </si>
  <si>
    <t>GANI RAMA</t>
  </si>
  <si>
    <t>Nr</t>
  </si>
  <si>
    <t>BURIMET E TË ARDHURAVE</t>
  </si>
  <si>
    <t>Progresi me planif.</t>
  </si>
  <si>
    <t>50013  -  TAKSA PËR  CERTIFIKATAT E LINDJES</t>
  </si>
  <si>
    <t>50014  -  TAKSA PËR  CERTIFIKATAT E KURORËZIMIT</t>
  </si>
  <si>
    <t>50015  -  TAKSA PËR CERTIFIKATAT E VDEKJES</t>
  </si>
  <si>
    <t>50016  -  TAKSA PËR  CERTIFIKATA TJERA</t>
  </si>
  <si>
    <t xml:space="preserve">50017  -  TAKSA PËR VERIFIKIMIN E  DOKUM. </t>
  </si>
  <si>
    <t>50019  -  TAKSA  TJERA ADMINISTRATIVE</t>
  </si>
  <si>
    <t>50019  -  GJOBAT PER PIJE ALKOHOLIKE</t>
  </si>
  <si>
    <t>50104  -  GJOBAT NGA INSPEKTORATI</t>
  </si>
  <si>
    <t xml:space="preserve">50505  -  INSPEKTIMI VETERINAR </t>
  </si>
  <si>
    <t>50507  -  INSPEKTIMI HIGJIENIK SANITAR</t>
  </si>
  <si>
    <t>INSPEKCIONI</t>
  </si>
  <si>
    <t>40110  -  TATIMI NË PRONË</t>
  </si>
  <si>
    <t>50001  -  TAKSA - REGJISTRIMI I AUTOMJETEVE</t>
  </si>
  <si>
    <t>50408  -  QIRAJA NGA OBJEKTET PUBLIKE</t>
  </si>
  <si>
    <t>FINANCAT</t>
  </si>
  <si>
    <t>50005  -  TAKSA E LEJEVE  TË VOZITJES</t>
  </si>
  <si>
    <t>50008  -  TAKSA PER PARKINGJE</t>
  </si>
  <si>
    <t>50103  -  SEKUSTRIMIM AUTOMJETEVE</t>
  </si>
  <si>
    <t>50401  -  SHITJA E AUTOMJETEVE</t>
  </si>
  <si>
    <t>50406  -  PRONA PUBLIKE PËR TREGTI TË HAPUR</t>
  </si>
  <si>
    <t>SHERBIMET PUBLIKE</t>
  </si>
  <si>
    <t>50012  -  TAKSA PËR  NDRIMIN E DESTINAC. TE TOKES</t>
  </si>
  <si>
    <t>50019  -  TAKSA ADMINISTRATIVE-ZGJATJA E ORARIT</t>
  </si>
  <si>
    <t>50029  -  TAKSA  PËR USHTRIMIN E VEPRIMTARISË</t>
  </si>
  <si>
    <t xml:space="preserve">50503  -  TAKSA  PËR EKSPERTIZA </t>
  </si>
  <si>
    <t>50504  -  TAKSA  PËR MATJEN E TOKËS NË TEREN</t>
  </si>
  <si>
    <t>KADASTËR</t>
  </si>
  <si>
    <t>50009  -  TAKSA PËR LEJE NDËRTIMI</t>
  </si>
  <si>
    <t>50011  -  TAKSA PËR  REGJISTR. E TRASHËG.</t>
  </si>
  <si>
    <t>50026  -  TAKSA PËR LEGALIZIMIN E OBJEKTEVE</t>
  </si>
  <si>
    <t>50405  -  SHFRYTËZIMI I PRONËS PUBLIKE</t>
  </si>
  <si>
    <t>50408   -  QIRAJA PER SHFRYTZIMIN E BANESAVE</t>
  </si>
  <si>
    <t>SHENDETËSIA</t>
  </si>
  <si>
    <t xml:space="preserve">ARSIMI </t>
  </si>
  <si>
    <t>DONACIONET</t>
  </si>
  <si>
    <t>TE HYRAT NGA TRAFIKU</t>
  </si>
  <si>
    <t>TE HYRAT NGA GJYKATA</t>
  </si>
  <si>
    <t>TE HYRAT NGA PYJET</t>
  </si>
  <si>
    <t>III</t>
  </si>
  <si>
    <t>TOTALI I TE HYRAVE KOMUNALE</t>
  </si>
  <si>
    <t xml:space="preserve">  Realizimi   Prill  2022</t>
  </si>
  <si>
    <t>Realizimi  Prill  2021</t>
  </si>
  <si>
    <t xml:space="preserve">      11900  -  PAGESA PËR VENDIME GJYQËSORË</t>
  </si>
  <si>
    <t xml:space="preserve">      13130  -  SHPENZIMET E UDHËTI. ZYRTAR BRENDA VENDIT</t>
  </si>
  <si>
    <t xml:space="preserve">      13140  -  SHPENZIMET E UDHËT.ZYRTARE JASHTË VENDIT</t>
  </si>
  <si>
    <t xml:space="preserve">      13143  -  SHPENZIMET TJERA - UDHËT. ZYRTAR  JASHTË VEND</t>
  </si>
  <si>
    <t xml:space="preserve">      13504  -  HARDUER PËR TEKNOLOGJI INFORMATIVE  &lt;1000</t>
  </si>
  <si>
    <t xml:space="preserve">      13950  -  REGJISTRIMI I AUTOMJETEVE</t>
  </si>
  <si>
    <t xml:space="preserve">      14130  -  QIRAJA - PAJISJET</t>
  </si>
  <si>
    <t xml:space="preserve">      31122  -  OBJEKTET SHËNDETËSORE</t>
  </si>
  <si>
    <t xml:space="preserve">      31126  -  RRETHOJA</t>
  </si>
  <si>
    <t xml:space="preserve">      31240  -  TROTUARET</t>
  </si>
  <si>
    <t xml:space="preserve">      31610  -  PAJISJE TË TEKNOLOGJISË INFORMATIVE</t>
  </si>
  <si>
    <t xml:space="preserve">      31690  -  PAJISJE TJERA</t>
  </si>
  <si>
    <t>Prill          2021</t>
  </si>
  <si>
    <t xml:space="preserve">      32120  -  PARQET NACIONALE</t>
  </si>
  <si>
    <t>Prill         2022</t>
  </si>
  <si>
    <t xml:space="preserve">      13660  -  AKOMODIMI</t>
  </si>
  <si>
    <t xml:space="preserve">      13790  -  GAS NATYROR</t>
  </si>
  <si>
    <t xml:space="preserve">      32110  -  RREGULLIMI I LUMENJËVE</t>
  </si>
  <si>
    <t>Prill         2023</t>
  </si>
  <si>
    <t xml:space="preserve">           PRILL- RAPORTI  ANALITIKE I SHPENZIMEVE MUJORE   PËR TRI VITE</t>
  </si>
  <si>
    <t>Krahasimi       - 1 vite</t>
  </si>
  <si>
    <t>Krahasimi       - 2 vite</t>
  </si>
  <si>
    <t xml:space="preserve">        PRILL- RAPORTI  ANALITIKË I TË HYRAVE   PËR TRI VITE</t>
  </si>
  <si>
    <t>Planifikimi  Prill 2023</t>
  </si>
  <si>
    <t xml:space="preserve">  Realizimi   Prill  2023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</si>
</sst>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[$-409]dddd\,\ mmmm\ dd\,\ yyyy"/>
    <numFmt numFmtId="165" formatCode="[$-409]h:mm:ss\ AM/PM"/>
    <numFmt numFmtId="166" formatCode="_-* #,##0.00_L_e_k_-;\-* #,##0.00_L_e_k_-;_-* &quot;-&quot;??_L_e_k_-;_-@_-"/>
  </numFmts>
  <fonts count="46">
    <font>
      <sz val="10"/>
      <name val="Arial"/>
      <family val="0"/>
    </font>
    <font>
      <sz val="11"/>
      <color indexed="8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</font>
    <font>
      <b/>
      <sz val="11"/>
      <name val="Times New Roman"/>
      <family val="1"/>
    </font>
    <font>
      <b/>
      <sz val="14"/>
      <color indexed="8"/>
      <name val="Times New Roman"/>
      <family val="1"/>
    </font>
    <font>
      <b/>
      <sz val="14"/>
      <name val="Times New Roman"/>
      <family val="1"/>
    </font>
    <font>
      <b/>
      <sz val="10"/>
      <name val="Times New Roman"/>
      <family val="1"/>
    </font>
    <font>
      <sz val="10"/>
      <name val="Times New Roman"/>
      <family val="1"/>
    </font>
    <font>
      <sz val="10"/>
      <color indexed="8"/>
      <name val="Times New Roman"/>
      <family val="1"/>
    </font>
    <font>
      <b/>
      <i/>
      <sz val="11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9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double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>
        <color indexed="8"/>
      </left>
      <right>
        <color indexed="63"/>
      </right>
      <top>
        <color indexed="63"/>
      </top>
      <bottom style="double"/>
    </border>
    <border>
      <left style="thin"/>
      <right style="thin"/>
      <top>
        <color indexed="63"/>
      </top>
      <bottom style="double"/>
    </border>
    <border>
      <left style="thin">
        <color indexed="8"/>
      </left>
      <right style="thin"/>
      <top style="thin"/>
      <bottom style="double"/>
    </border>
    <border>
      <left style="thin">
        <color indexed="8"/>
      </left>
      <right style="thin">
        <color indexed="8"/>
      </right>
      <top style="thin"/>
      <bottom style="double"/>
    </border>
    <border>
      <left style="thin">
        <color indexed="8"/>
      </left>
      <right style="thin">
        <color indexed="8"/>
      </right>
      <top style="thin">
        <color indexed="8"/>
      </top>
      <bottom style="double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0" applyNumberFormat="0" applyBorder="0" applyAlignment="0" applyProtection="0"/>
    <xf numFmtId="0" fontId="32" fillId="27" borderId="1" applyNumberFormat="0" applyAlignment="0" applyProtection="0"/>
    <xf numFmtId="0" fontId="33" fillId="28" borderId="2" applyNumberFormat="0" applyAlignment="0" applyProtection="0"/>
    <xf numFmtId="43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4" fillId="0" borderId="0" applyNumberFormat="0" applyFill="0" applyBorder="0" applyAlignment="0" applyProtection="0"/>
    <xf numFmtId="0" fontId="35" fillId="29" borderId="0" applyNumberFormat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30" borderId="1" applyNumberFormat="0" applyAlignment="0" applyProtection="0"/>
    <xf numFmtId="0" fontId="40" fillId="0" borderId="6" applyNumberFormat="0" applyFill="0" applyAlignment="0" applyProtection="0"/>
    <xf numFmtId="0" fontId="41" fillId="31" borderId="0" applyNumberFormat="0" applyBorder="0" applyAlignment="0" applyProtection="0"/>
    <xf numFmtId="0" fontId="0" fillId="32" borderId="7" applyNumberFormat="0" applyFont="0" applyAlignment="0" applyProtection="0"/>
    <xf numFmtId="0" fontId="42" fillId="27" borderId="8" applyNumberFormat="0" applyAlignment="0" applyProtection="0"/>
    <xf numFmtId="9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0" borderId="9" applyNumberFormat="0" applyFill="0" applyAlignment="0" applyProtection="0"/>
    <xf numFmtId="0" fontId="45" fillId="0" borderId="0" applyNumberFormat="0" applyFill="0" applyBorder="0" applyAlignment="0" applyProtection="0"/>
  </cellStyleXfs>
  <cellXfs count="82">
    <xf numFmtId="0" fontId="0" fillId="0" borderId="0" xfId="0" applyAlignment="1">
      <alignment/>
    </xf>
    <xf numFmtId="0" fontId="2" fillId="0" borderId="0" xfId="0" applyFont="1" applyAlignment="1">
      <alignment/>
    </xf>
    <xf numFmtId="0" fontId="1" fillId="33" borderId="10" xfId="0" applyFont="1" applyFill="1" applyBorder="1" applyAlignment="1" applyProtection="1">
      <alignment horizontal="left" vertical="center" wrapText="1"/>
      <protection/>
    </xf>
    <xf numFmtId="4" fontId="1" fillId="33" borderId="10" xfId="0" applyNumberFormat="1" applyFont="1" applyFill="1" applyBorder="1" applyAlignment="1" applyProtection="1">
      <alignment horizontal="right" vertical="center" wrapText="1"/>
      <protection/>
    </xf>
    <xf numFmtId="0" fontId="4" fillId="34" borderId="0" xfId="0" applyFont="1" applyFill="1" applyAlignment="1">
      <alignment/>
    </xf>
    <xf numFmtId="0" fontId="3" fillId="33" borderId="0" xfId="0" applyFont="1" applyFill="1" applyBorder="1" applyAlignment="1" applyProtection="1">
      <alignment vertical="center" wrapText="1"/>
      <protection/>
    </xf>
    <xf numFmtId="0" fontId="6" fillId="34" borderId="0" xfId="0" applyFont="1" applyFill="1" applyAlignment="1">
      <alignment/>
    </xf>
    <xf numFmtId="10" fontId="7" fillId="34" borderId="11" xfId="0" applyNumberFormat="1" applyFont="1" applyFill="1" applyBorder="1" applyAlignment="1">
      <alignment/>
    </xf>
    <xf numFmtId="43" fontId="2" fillId="0" borderId="0" xfId="42" applyFont="1" applyAlignment="1">
      <alignment/>
    </xf>
    <xf numFmtId="43" fontId="1" fillId="0" borderId="10" xfId="42" applyFont="1" applyFill="1" applyBorder="1" applyAlignment="1" applyProtection="1">
      <alignment horizontal="center" vertical="center" wrapText="1"/>
      <protection/>
    </xf>
    <xf numFmtId="4" fontId="1" fillId="33" borderId="12" xfId="0" applyNumberFormat="1" applyFont="1" applyFill="1" applyBorder="1" applyAlignment="1" applyProtection="1">
      <alignment horizontal="right" vertical="center" wrapText="1"/>
      <protection/>
    </xf>
    <xf numFmtId="43" fontId="1" fillId="33" borderId="0" xfId="42" applyFont="1" applyFill="1" applyBorder="1" applyAlignment="1" applyProtection="1">
      <alignment vertical="center" wrapText="1"/>
      <protection/>
    </xf>
    <xf numFmtId="43" fontId="1" fillId="33" borderId="10" xfId="42" applyFont="1" applyFill="1" applyBorder="1" applyAlignment="1" applyProtection="1">
      <alignment horizontal="center" vertical="center" wrapText="1"/>
      <protection/>
    </xf>
    <xf numFmtId="10" fontId="8" fillId="0" borderId="13" xfId="0" applyNumberFormat="1" applyFont="1" applyFill="1" applyBorder="1" applyAlignment="1">
      <alignment/>
    </xf>
    <xf numFmtId="43" fontId="1" fillId="33" borderId="12" xfId="42" applyFont="1" applyFill="1" applyBorder="1" applyAlignment="1" applyProtection="1">
      <alignment horizontal="center" vertical="center" wrapText="1"/>
      <protection/>
    </xf>
    <xf numFmtId="10" fontId="8" fillId="0" borderId="14" xfId="0" applyNumberFormat="1" applyFont="1" applyFill="1" applyBorder="1" applyAlignment="1">
      <alignment/>
    </xf>
    <xf numFmtId="0" fontId="3" fillId="34" borderId="15" xfId="0" applyFont="1" applyFill="1" applyBorder="1" applyAlignment="1" applyProtection="1">
      <alignment horizontal="left" vertical="center" wrapText="1"/>
      <protection/>
    </xf>
    <xf numFmtId="43" fontId="4" fillId="34" borderId="16" xfId="42" applyFont="1" applyFill="1" applyBorder="1" applyAlignment="1">
      <alignment horizontal="center" vertical="center" wrapText="1"/>
    </xf>
    <xf numFmtId="10" fontId="7" fillId="34" borderId="16" xfId="0" applyNumberFormat="1" applyFont="1" applyFill="1" applyBorder="1" applyAlignment="1">
      <alignment/>
    </xf>
    <xf numFmtId="43" fontId="4" fillId="35" borderId="17" xfId="42" applyFont="1" applyFill="1" applyBorder="1" applyAlignment="1">
      <alignment horizontal="center" vertical="center" wrapText="1"/>
    </xf>
    <xf numFmtId="43" fontId="4" fillId="35" borderId="11" xfId="42" applyFont="1" applyFill="1" applyBorder="1" applyAlignment="1">
      <alignment horizontal="center" vertical="center" wrapText="1"/>
    </xf>
    <xf numFmtId="0" fontId="5" fillId="35" borderId="18" xfId="0" applyFont="1" applyFill="1" applyBorder="1" applyAlignment="1" applyProtection="1">
      <alignment horizontal="center" vertical="center" wrapText="1"/>
      <protection/>
    </xf>
    <xf numFmtId="0" fontId="3" fillId="34" borderId="19" xfId="0" applyFont="1" applyFill="1" applyBorder="1" applyAlignment="1" applyProtection="1">
      <alignment vertical="center" wrapText="1"/>
      <protection/>
    </xf>
    <xf numFmtId="43" fontId="3" fillId="34" borderId="19" xfId="0" applyNumberFormat="1" applyFont="1" applyFill="1" applyBorder="1" applyAlignment="1" applyProtection="1">
      <alignment vertical="center" wrapText="1"/>
      <protection/>
    </xf>
    <xf numFmtId="43" fontId="3" fillId="34" borderId="19" xfId="42" applyFont="1" applyFill="1" applyBorder="1" applyAlignment="1" applyProtection="1">
      <alignment vertical="center" wrapText="1"/>
      <protection/>
    </xf>
    <xf numFmtId="0" fontId="7" fillId="35" borderId="11" xfId="0" applyFont="1" applyFill="1" applyBorder="1" applyAlignment="1">
      <alignment horizontal="center" vertical="center" wrapText="1"/>
    </xf>
    <xf numFmtId="0" fontId="9" fillId="33" borderId="10" xfId="0" applyFont="1" applyFill="1" applyBorder="1" applyAlignment="1" applyProtection="1">
      <alignment horizontal="left" vertical="center" wrapText="1"/>
      <protection/>
    </xf>
    <xf numFmtId="43" fontId="9" fillId="33" borderId="10" xfId="42" applyFont="1" applyFill="1" applyBorder="1" applyAlignment="1" applyProtection="1">
      <alignment horizontal="center" vertical="center" wrapText="1"/>
      <protection/>
    </xf>
    <xf numFmtId="4" fontId="9" fillId="33" borderId="10" xfId="0" applyNumberFormat="1" applyFont="1" applyFill="1" applyBorder="1" applyAlignment="1" applyProtection="1">
      <alignment horizontal="right" vertical="center" wrapText="1"/>
      <protection/>
    </xf>
    <xf numFmtId="43" fontId="9" fillId="33" borderId="12" xfId="42" applyFont="1" applyFill="1" applyBorder="1" applyAlignment="1" applyProtection="1">
      <alignment horizontal="center" vertical="center" wrapText="1"/>
      <protection/>
    </xf>
    <xf numFmtId="0" fontId="7" fillId="34" borderId="11" xfId="0" applyFont="1" applyFill="1" applyBorder="1" applyAlignment="1">
      <alignment wrapText="1"/>
    </xf>
    <xf numFmtId="0" fontId="4" fillId="35" borderId="11" xfId="0" applyFont="1" applyFill="1" applyBorder="1" applyAlignment="1">
      <alignment horizontal="center" vertical="center" wrapText="1"/>
    </xf>
    <xf numFmtId="43" fontId="10" fillId="35" borderId="11" xfId="42" applyFont="1" applyFill="1" applyBorder="1" applyAlignment="1">
      <alignment horizontal="center" vertical="center" wrapText="1"/>
    </xf>
    <xf numFmtId="0" fontId="2" fillId="0" borderId="14" xfId="0" applyFont="1" applyBorder="1" applyAlignment="1">
      <alignment horizontal="center" vertical="center"/>
    </xf>
    <xf numFmtId="0" fontId="1" fillId="33" borderId="20" xfId="0" applyFont="1" applyFill="1" applyBorder="1" applyAlignment="1" applyProtection="1">
      <alignment horizontal="left" vertical="center" wrapText="1"/>
      <protection/>
    </xf>
    <xf numFmtId="43" fontId="2" fillId="0" borderId="14" xfId="42" applyFont="1" applyBorder="1" applyAlignment="1">
      <alignment/>
    </xf>
    <xf numFmtId="43" fontId="2" fillId="33" borderId="14" xfId="42" applyFont="1" applyFill="1" applyBorder="1" applyAlignment="1">
      <alignment/>
    </xf>
    <xf numFmtId="10" fontId="2" fillId="33" borderId="13" xfId="42" applyNumberFormat="1" applyFont="1" applyFill="1" applyBorder="1" applyAlignment="1">
      <alignment horizontal="right" vertical="center" wrapText="1"/>
    </xf>
    <xf numFmtId="10" fontId="2" fillId="33" borderId="14" xfId="42" applyNumberFormat="1" applyFont="1" applyFill="1" applyBorder="1" applyAlignment="1">
      <alignment horizontal="right" vertical="center" wrapText="1"/>
    </xf>
    <xf numFmtId="0" fontId="2" fillId="0" borderId="13" xfId="0" applyFont="1" applyBorder="1" applyAlignment="1">
      <alignment horizontal="center" vertical="center"/>
    </xf>
    <xf numFmtId="43" fontId="2" fillId="0" borderId="13" xfId="42" applyFont="1" applyBorder="1" applyAlignment="1">
      <alignment/>
    </xf>
    <xf numFmtId="43" fontId="2" fillId="33" borderId="13" xfId="42" applyFont="1" applyFill="1" applyBorder="1" applyAlignment="1">
      <alignment/>
    </xf>
    <xf numFmtId="0" fontId="4" fillId="36" borderId="13" xfId="0" applyFont="1" applyFill="1" applyBorder="1" applyAlignment="1">
      <alignment horizontal="center" vertical="center"/>
    </xf>
    <xf numFmtId="0" fontId="4" fillId="36" borderId="21" xfId="0" applyFont="1" applyFill="1" applyBorder="1" applyAlignment="1">
      <alignment horizontal="left" vertical="center"/>
    </xf>
    <xf numFmtId="43" fontId="4" fillId="34" borderId="13" xfId="42" applyFont="1" applyFill="1" applyBorder="1" applyAlignment="1">
      <alignment/>
    </xf>
    <xf numFmtId="43" fontId="4" fillId="36" borderId="13" xfId="42" applyFont="1" applyFill="1" applyBorder="1" applyAlignment="1">
      <alignment/>
    </xf>
    <xf numFmtId="10" fontId="4" fillId="36" borderId="13" xfId="42" applyNumberFormat="1" applyFont="1" applyFill="1" applyBorder="1" applyAlignment="1">
      <alignment horizontal="right" vertical="center" wrapText="1"/>
    </xf>
    <xf numFmtId="10" fontId="4" fillId="36" borderId="14" xfId="42" applyNumberFormat="1" applyFont="1" applyFill="1" applyBorder="1" applyAlignment="1">
      <alignment horizontal="right" vertical="center" wrapText="1"/>
    </xf>
    <xf numFmtId="0" fontId="4" fillId="36" borderId="13" xfId="0" applyFont="1" applyFill="1" applyBorder="1" applyAlignment="1">
      <alignment horizontal="left" vertical="center"/>
    </xf>
    <xf numFmtId="43" fontId="4" fillId="0" borderId="13" xfId="42" applyFont="1" applyBorder="1" applyAlignment="1">
      <alignment/>
    </xf>
    <xf numFmtId="43" fontId="4" fillId="33" borderId="13" xfId="42" applyFont="1" applyFill="1" applyBorder="1" applyAlignment="1">
      <alignment/>
    </xf>
    <xf numFmtId="43" fontId="2" fillId="0" borderId="13" xfId="42" applyFont="1" applyFill="1" applyBorder="1" applyAlignment="1">
      <alignment/>
    </xf>
    <xf numFmtId="4" fontId="4" fillId="36" borderId="21" xfId="0" applyNumberFormat="1" applyFont="1" applyFill="1" applyBorder="1" applyAlignment="1">
      <alignment horizontal="left" vertical="center"/>
    </xf>
    <xf numFmtId="43" fontId="2" fillId="37" borderId="13" xfId="42" applyFont="1" applyFill="1" applyBorder="1" applyAlignment="1">
      <alignment/>
    </xf>
    <xf numFmtId="0" fontId="2" fillId="0" borderId="0" xfId="0" applyFont="1" applyAlignment="1">
      <alignment horizontal="left" vertical="center"/>
    </xf>
    <xf numFmtId="0" fontId="4" fillId="36" borderId="13" xfId="0" applyFont="1" applyFill="1" applyBorder="1" applyAlignment="1">
      <alignment horizontal="left" vertical="center" wrapText="1"/>
    </xf>
    <xf numFmtId="43" fontId="4" fillId="34" borderId="13" xfId="42" applyFont="1" applyFill="1" applyBorder="1" applyAlignment="1">
      <alignment horizontal="center" vertical="center" wrapText="1"/>
    </xf>
    <xf numFmtId="43" fontId="4" fillId="36" borderId="13" xfId="42" applyFont="1" applyFill="1" applyBorder="1" applyAlignment="1">
      <alignment horizontal="center" vertical="center" wrapText="1"/>
    </xf>
    <xf numFmtId="0" fontId="4" fillId="35" borderId="13" xfId="0" applyFont="1" applyFill="1" applyBorder="1" applyAlignment="1">
      <alignment horizontal="center" vertical="center"/>
    </xf>
    <xf numFmtId="0" fontId="4" fillId="35" borderId="21" xfId="0" applyFont="1" applyFill="1" applyBorder="1" applyAlignment="1">
      <alignment horizontal="left" vertical="center"/>
    </xf>
    <xf numFmtId="43" fontId="4" fillId="35" borderId="13" xfId="42" applyFont="1" applyFill="1" applyBorder="1" applyAlignment="1">
      <alignment/>
    </xf>
    <xf numFmtId="0" fontId="4" fillId="35" borderId="13" xfId="0" applyFont="1" applyFill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2" fillId="0" borderId="14" xfId="0" applyFont="1" applyFill="1" applyBorder="1" applyAlignment="1">
      <alignment vertical="center"/>
    </xf>
    <xf numFmtId="43" fontId="4" fillId="0" borderId="13" xfId="42" applyFont="1" applyFill="1" applyBorder="1" applyAlignment="1">
      <alignment/>
    </xf>
    <xf numFmtId="43" fontId="2" fillId="33" borderId="14" xfId="42" applyFont="1" applyFill="1" applyBorder="1" applyAlignment="1">
      <alignment horizontal="center" vertical="center" wrapText="1"/>
    </xf>
    <xf numFmtId="0" fontId="2" fillId="0" borderId="13" xfId="0" applyFont="1" applyFill="1" applyBorder="1" applyAlignment="1">
      <alignment vertical="center"/>
    </xf>
    <xf numFmtId="43" fontId="4" fillId="0" borderId="14" xfId="42" applyFont="1" applyFill="1" applyBorder="1" applyAlignment="1">
      <alignment/>
    </xf>
    <xf numFmtId="43" fontId="4" fillId="37" borderId="14" xfId="42" applyFont="1" applyFill="1" applyBorder="1" applyAlignment="1">
      <alignment/>
    </xf>
    <xf numFmtId="43" fontId="2" fillId="37" borderId="14" xfId="42" applyFont="1" applyFill="1" applyBorder="1" applyAlignment="1">
      <alignment/>
    </xf>
    <xf numFmtId="43" fontId="4" fillId="37" borderId="13" xfId="42" applyFont="1" applyFill="1" applyBorder="1" applyAlignment="1">
      <alignment/>
    </xf>
    <xf numFmtId="0" fontId="4" fillId="35" borderId="0" xfId="0" applyFont="1" applyFill="1" applyBorder="1" applyAlignment="1">
      <alignment horizontal="center" vertical="center"/>
    </xf>
    <xf numFmtId="0" fontId="4" fillId="34" borderId="22" xfId="0" applyFont="1" applyFill="1" applyBorder="1" applyAlignment="1">
      <alignment horizontal="center" vertical="center"/>
    </xf>
    <xf numFmtId="0" fontId="4" fillId="34" borderId="11" xfId="0" applyFont="1" applyFill="1" applyBorder="1" applyAlignment="1">
      <alignment vertical="center"/>
    </xf>
    <xf numFmtId="43" fontId="4" fillId="34" borderId="11" xfId="42" applyFont="1" applyFill="1" applyBorder="1" applyAlignment="1">
      <alignment vertical="center"/>
    </xf>
    <xf numFmtId="10" fontId="4" fillId="36" borderId="11" xfId="42" applyNumberFormat="1" applyFont="1" applyFill="1" applyBorder="1" applyAlignment="1">
      <alignment horizontal="right" vertical="center" wrapText="1"/>
    </xf>
    <xf numFmtId="0" fontId="2" fillId="0" borderId="0" xfId="0" applyFont="1" applyFill="1" applyAlignment="1">
      <alignment horizontal="center" vertical="center"/>
    </xf>
    <xf numFmtId="0" fontId="2" fillId="0" borderId="0" xfId="0" applyFont="1" applyAlignment="1">
      <alignment vertical="center"/>
    </xf>
    <xf numFmtId="43" fontId="2" fillId="0" borderId="0" xfId="42" applyFont="1" applyBorder="1" applyAlignment="1">
      <alignment/>
    </xf>
    <xf numFmtId="0" fontId="5" fillId="34" borderId="23" xfId="0" applyFont="1" applyFill="1" applyBorder="1" applyAlignment="1" applyProtection="1">
      <alignment horizontal="center" vertical="center" wrapText="1"/>
      <protection/>
    </xf>
    <xf numFmtId="0" fontId="4" fillId="34" borderId="23" xfId="0" applyFont="1" applyFill="1" applyBorder="1" applyAlignment="1">
      <alignment horizontal="center" vertical="center"/>
    </xf>
    <xf numFmtId="0" fontId="28" fillId="34" borderId="11" xfId="0" applyFont="1" applyFill="1" applyBorder="1" applyAlignment="1">
      <alignment vertical="center" wrapText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2.jpeg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vmlDrawing2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Relationship Id="rId2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19050</xdr:colOff>
      <xdr:row>0</xdr:row>
      <xdr:rowOff>104775</xdr:rowOff>
    </xdr:from>
    <xdr:to>
      <xdr:col>0</xdr:col>
      <xdr:colOff>695325</xdr:colOff>
      <xdr:row>1</xdr:row>
      <xdr:rowOff>333375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0</xdr:col>
      <xdr:colOff>752475</xdr:colOff>
      <xdr:row>1</xdr:row>
      <xdr:rowOff>428625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733425" cy="5905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0</xdr:col>
      <xdr:colOff>695325</xdr:colOff>
      <xdr:row>1</xdr:row>
      <xdr:rowOff>333375</xdr:rowOff>
    </xdr:to>
    <xdr:pic>
      <xdr:nvPicPr>
        <xdr:cNvPr id="3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676275" cy="4953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19050</xdr:colOff>
      <xdr:row>0</xdr:row>
      <xdr:rowOff>104775</xdr:rowOff>
    </xdr:from>
    <xdr:to>
      <xdr:col>0</xdr:col>
      <xdr:colOff>781050</xdr:colOff>
      <xdr:row>2</xdr:row>
      <xdr:rowOff>66675</xdr:rowOff>
    </xdr:to>
    <xdr:pic>
      <xdr:nvPicPr>
        <xdr:cNvPr id="4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104775"/>
          <a:ext cx="762000" cy="6762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0</xdr:row>
      <xdr:rowOff>28575</xdr:rowOff>
    </xdr:from>
    <xdr:to>
      <xdr:col>1</xdr:col>
      <xdr:colOff>419100</xdr:colOff>
      <xdr:row>1</xdr:row>
      <xdr:rowOff>304800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666750" cy="542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0</xdr:colOff>
      <xdr:row>0</xdr:row>
      <xdr:rowOff>28575</xdr:rowOff>
    </xdr:from>
    <xdr:to>
      <xdr:col>1</xdr:col>
      <xdr:colOff>504825</xdr:colOff>
      <xdr:row>1</xdr:row>
      <xdr:rowOff>371475</xdr:rowOff>
    </xdr:to>
    <xdr:pic>
      <xdr:nvPicPr>
        <xdr:cNvPr id="2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28575"/>
          <a:ext cx="7524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1_0.bin" /><Relationship Id="rId2" Type="http://schemas.openxmlformats.org/officeDocument/2006/relationships/oleObject" Target="../embeddings/oleObject_1_1.bin" /><Relationship Id="rId3" Type="http://schemas.openxmlformats.org/officeDocument/2006/relationships/vmlDrawing" Target="../drawings/vmlDrawing2.vml" /><Relationship Id="rId4" Type="http://schemas.openxmlformats.org/officeDocument/2006/relationships/drawing" Target="../drawings/drawing2.xml" /><Relationship Id="rId5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F79"/>
  <sheetViews>
    <sheetView showGridLines="0" view="pageBreakPreview" zoomScale="110" zoomScaleSheetLayoutView="110" zoomScalePageLayoutView="0" workbookViewId="0" topLeftCell="A1">
      <selection activeCell="F3" sqref="F3"/>
    </sheetView>
  </sheetViews>
  <sheetFormatPr defaultColWidth="9.140625" defaultRowHeight="12.75"/>
  <cols>
    <col min="1" max="1" width="64.421875" style="1" customWidth="1"/>
    <col min="2" max="2" width="13.00390625" style="1" customWidth="1"/>
    <col min="3" max="3" width="13.140625" style="1" customWidth="1"/>
    <col min="4" max="4" width="13.140625" style="8" customWidth="1"/>
    <col min="5" max="5" width="9.421875" style="1" bestFit="1" customWidth="1"/>
    <col min="6" max="6" width="10.28125" style="1" customWidth="1"/>
    <col min="7" max="16384" width="9.140625" style="1" customWidth="1"/>
  </cols>
  <sheetData>
    <row r="1" spans="1:4" ht="21" customHeight="1">
      <c r="A1" s="5"/>
      <c r="B1" s="5"/>
      <c r="C1" s="5"/>
      <c r="D1" s="11"/>
    </row>
    <row r="2" spans="1:5" ht="35.25" customHeight="1">
      <c r="A2" s="79" t="s">
        <v>130</v>
      </c>
      <c r="B2" s="79"/>
      <c r="C2" s="79"/>
      <c r="D2" s="79"/>
      <c r="E2" s="79"/>
    </row>
    <row r="3" spans="1:6" s="6" customFormat="1" ht="29.25" customHeight="1" thickBot="1">
      <c r="A3" s="21" t="s">
        <v>0</v>
      </c>
      <c r="B3" s="19" t="s">
        <v>129</v>
      </c>
      <c r="C3" s="19" t="s">
        <v>125</v>
      </c>
      <c r="D3" s="19" t="s">
        <v>123</v>
      </c>
      <c r="E3" s="30" t="s">
        <v>131</v>
      </c>
      <c r="F3" s="30" t="s">
        <v>132</v>
      </c>
    </row>
    <row r="4" spans="1:6" s="6" customFormat="1" ht="20.25" thickBot="1" thickTop="1">
      <c r="A4" s="16" t="s">
        <v>64</v>
      </c>
      <c r="B4" s="17">
        <f>B78</f>
        <v>2598554.7399999998</v>
      </c>
      <c r="C4" s="17">
        <f>C78</f>
        <v>1974912.2499999998</v>
      </c>
      <c r="D4" s="17">
        <f>D78</f>
        <v>2158788.7399999998</v>
      </c>
      <c r="E4" s="18">
        <f>B4/C4</f>
        <v>1.315782379698136</v>
      </c>
      <c r="F4" s="18">
        <f>B4/D4</f>
        <v>1.2037096043033837</v>
      </c>
    </row>
    <row r="5" spans="1:6" s="4" customFormat="1" ht="15.75" customHeight="1" thickTop="1">
      <c r="A5" s="2" t="s">
        <v>11</v>
      </c>
      <c r="B5" s="27">
        <v>1223737.05</v>
      </c>
      <c r="C5" s="27">
        <v>993595.2</v>
      </c>
      <c r="D5" s="9">
        <v>987619.8099999999</v>
      </c>
      <c r="E5" s="13">
        <f>B5/C5</f>
        <v>1.231625364132194</v>
      </c>
      <c r="F5" s="15">
        <f>B5/D5</f>
        <v>1.2390770594202642</v>
      </c>
    </row>
    <row r="6" spans="1:6" ht="15.75" customHeight="1">
      <c r="A6" s="2" t="s">
        <v>12</v>
      </c>
      <c r="B6" s="28">
        <v>2793.49</v>
      </c>
      <c r="C6" s="27">
        <v>5202.75</v>
      </c>
      <c r="D6" s="9">
        <v>5268.13</v>
      </c>
      <c r="E6" s="13">
        <f aca="true" t="shared" si="0" ref="E6:E71">B6/C6</f>
        <v>0.5369256643121426</v>
      </c>
      <c r="F6" s="15">
        <f aca="true" t="shared" si="1" ref="F6:F71">B6/D6</f>
        <v>0.5302621613361856</v>
      </c>
    </row>
    <row r="7" spans="1:6" ht="15.75" customHeight="1">
      <c r="A7" s="2" t="s">
        <v>13</v>
      </c>
      <c r="B7" s="28">
        <v>533.92</v>
      </c>
      <c r="C7" s="27">
        <v>498.69</v>
      </c>
      <c r="D7" s="9">
        <v>498.08</v>
      </c>
      <c r="E7" s="13">
        <f t="shared" si="0"/>
        <v>1.0706450901361566</v>
      </c>
      <c r="F7" s="15">
        <f t="shared" si="1"/>
        <v>1.0719563122389977</v>
      </c>
    </row>
    <row r="8" spans="1:6" ht="15.75" customHeight="1">
      <c r="A8" s="2" t="s">
        <v>14</v>
      </c>
      <c r="B8" s="28">
        <v>81622.33</v>
      </c>
      <c r="C8" s="27">
        <v>57850.5</v>
      </c>
      <c r="D8" s="9">
        <v>58522.74</v>
      </c>
      <c r="E8" s="13">
        <f t="shared" si="0"/>
        <v>1.4109183153127458</v>
      </c>
      <c r="F8" s="15">
        <f t="shared" si="1"/>
        <v>1.3947113549365597</v>
      </c>
    </row>
    <row r="9" spans="1:6" ht="15.75" customHeight="1">
      <c r="A9" s="2" t="s">
        <v>15</v>
      </c>
      <c r="B9" s="28">
        <v>68699.48</v>
      </c>
      <c r="C9" s="27">
        <v>55605.29</v>
      </c>
      <c r="D9" s="9">
        <v>55155.5</v>
      </c>
      <c r="E9" s="13">
        <f t="shared" si="0"/>
        <v>1.235484609467912</v>
      </c>
      <c r="F9" s="15">
        <f t="shared" si="1"/>
        <v>1.2455599169620437</v>
      </c>
    </row>
    <row r="10" spans="1:6" ht="15.75" customHeight="1">
      <c r="A10" s="2" t="s">
        <v>16</v>
      </c>
      <c r="B10" s="28">
        <v>68699.48</v>
      </c>
      <c r="C10" s="27">
        <v>55605.29</v>
      </c>
      <c r="D10" s="9">
        <v>55155.5</v>
      </c>
      <c r="E10" s="13">
        <f t="shared" si="0"/>
        <v>1.235484609467912</v>
      </c>
      <c r="F10" s="15">
        <f t="shared" si="1"/>
        <v>1.2455599169620437</v>
      </c>
    </row>
    <row r="11" spans="1:6" ht="15.75" customHeight="1">
      <c r="A11" s="2" t="s">
        <v>111</v>
      </c>
      <c r="B11" s="28">
        <v>8939.83</v>
      </c>
      <c r="C11" s="14"/>
      <c r="D11" s="9">
        <v>193958.26</v>
      </c>
      <c r="E11" s="13" t="e">
        <f t="shared" si="0"/>
        <v>#DIV/0!</v>
      </c>
      <c r="F11" s="15">
        <f t="shared" si="1"/>
        <v>0.04609151474136755</v>
      </c>
    </row>
    <row r="12" spans="1:6" ht="15.75" customHeight="1">
      <c r="A12" s="2" t="s">
        <v>112</v>
      </c>
      <c r="B12" s="14"/>
      <c r="C12" s="14"/>
      <c r="D12" s="9"/>
      <c r="E12" s="13" t="e">
        <f t="shared" si="0"/>
        <v>#DIV/0!</v>
      </c>
      <c r="F12" s="15" t="e">
        <f t="shared" si="1"/>
        <v>#DIV/0!</v>
      </c>
    </row>
    <row r="13" spans="1:6" ht="15.75" customHeight="1">
      <c r="A13" s="2" t="s">
        <v>113</v>
      </c>
      <c r="B13" s="28">
        <v>243.06</v>
      </c>
      <c r="C13" s="10"/>
      <c r="D13" s="9"/>
      <c r="E13" s="13" t="e">
        <f t="shared" si="0"/>
        <v>#DIV/0!</v>
      </c>
      <c r="F13" s="15" t="e">
        <f t="shared" si="1"/>
        <v>#DIV/0!</v>
      </c>
    </row>
    <row r="14" spans="1:6" ht="15.75" customHeight="1">
      <c r="A14" s="2" t="s">
        <v>17</v>
      </c>
      <c r="B14" s="28">
        <v>234</v>
      </c>
      <c r="C14" s="14">
        <v>156</v>
      </c>
      <c r="D14" s="9">
        <v>460</v>
      </c>
      <c r="E14" s="13">
        <f t="shared" si="0"/>
        <v>1.5</v>
      </c>
      <c r="F14" s="15">
        <f t="shared" si="1"/>
        <v>0.508695652173913</v>
      </c>
    </row>
    <row r="15" spans="1:6" ht="15.75" customHeight="1">
      <c r="A15" s="2" t="s">
        <v>114</v>
      </c>
      <c r="B15" s="14"/>
      <c r="C15" s="14"/>
      <c r="D15" s="9">
        <v>35</v>
      </c>
      <c r="E15" s="13" t="e">
        <f t="shared" si="0"/>
        <v>#DIV/0!</v>
      </c>
      <c r="F15" s="15">
        <f t="shared" si="1"/>
        <v>0</v>
      </c>
    </row>
    <row r="16" spans="1:6" ht="15.75" customHeight="1">
      <c r="A16" s="2" t="s">
        <v>1</v>
      </c>
      <c r="B16" s="28">
        <v>34512.99</v>
      </c>
      <c r="C16" s="27">
        <v>22718.03</v>
      </c>
      <c r="D16" s="9">
        <v>64551.35</v>
      </c>
      <c r="E16" s="13">
        <f t="shared" si="0"/>
        <v>1.51918938393866</v>
      </c>
      <c r="F16" s="15">
        <f t="shared" si="1"/>
        <v>0.5346594610337352</v>
      </c>
    </row>
    <row r="17" spans="1:6" ht="15.75" customHeight="1">
      <c r="A17" s="2" t="s">
        <v>2</v>
      </c>
      <c r="B17" s="28">
        <v>6752.3</v>
      </c>
      <c r="C17" s="27">
        <v>1397.16</v>
      </c>
      <c r="D17" s="9">
        <v>1154.93</v>
      </c>
      <c r="E17" s="13">
        <f t="shared" si="0"/>
        <v>4.832875261244238</v>
      </c>
      <c r="F17" s="15">
        <f t="shared" si="1"/>
        <v>5.846501519572614</v>
      </c>
    </row>
    <row r="18" spans="1:6" ht="15.75" customHeight="1">
      <c r="A18" s="2" t="s">
        <v>3</v>
      </c>
      <c r="B18" s="28">
        <v>2267.6</v>
      </c>
      <c r="C18" s="27">
        <v>1373.2</v>
      </c>
      <c r="D18" s="9">
        <v>2706.59</v>
      </c>
      <c r="E18" s="13">
        <f t="shared" si="0"/>
        <v>1.651325371395281</v>
      </c>
      <c r="F18" s="15">
        <f t="shared" si="1"/>
        <v>0.8378069822174765</v>
      </c>
    </row>
    <row r="19" spans="1:6" ht="15.75" customHeight="1">
      <c r="A19" s="2" t="s">
        <v>4</v>
      </c>
      <c r="B19" s="28">
        <v>18547.7</v>
      </c>
      <c r="C19" s="27">
        <v>9398.93</v>
      </c>
      <c r="D19" s="9">
        <v>5988.84</v>
      </c>
      <c r="E19" s="13">
        <f t="shared" si="0"/>
        <v>1.9733842043721999</v>
      </c>
      <c r="F19" s="15">
        <f t="shared" si="1"/>
        <v>3.0970438348661844</v>
      </c>
    </row>
    <row r="20" spans="1:6" ht="15.75" customHeight="1">
      <c r="A20" s="2" t="s">
        <v>5</v>
      </c>
      <c r="B20" s="28">
        <v>702.8</v>
      </c>
      <c r="C20" s="27">
        <v>873.53</v>
      </c>
      <c r="D20" s="9">
        <v>756.02</v>
      </c>
      <c r="E20" s="13">
        <f t="shared" si="0"/>
        <v>0.8045516467665678</v>
      </c>
      <c r="F20" s="15">
        <f t="shared" si="1"/>
        <v>0.9296050369037856</v>
      </c>
    </row>
    <row r="21" spans="1:6" ht="15.75" customHeight="1">
      <c r="A21" s="2" t="s">
        <v>18</v>
      </c>
      <c r="B21" s="28">
        <v>130.52</v>
      </c>
      <c r="C21" s="27">
        <v>636.47</v>
      </c>
      <c r="D21" s="9">
        <v>444.43</v>
      </c>
      <c r="E21" s="13">
        <f t="shared" si="0"/>
        <v>0.20506858139425269</v>
      </c>
      <c r="F21" s="15">
        <f t="shared" si="1"/>
        <v>0.293679544585199</v>
      </c>
    </row>
    <row r="22" spans="1:6" ht="15.75" customHeight="1">
      <c r="A22" s="2" t="s">
        <v>45</v>
      </c>
      <c r="B22" s="27"/>
      <c r="C22" s="27">
        <v>1422.67</v>
      </c>
      <c r="D22" s="9">
        <v>1408.79</v>
      </c>
      <c r="E22" s="13">
        <f t="shared" si="0"/>
        <v>0</v>
      </c>
      <c r="F22" s="15">
        <f t="shared" si="1"/>
        <v>0</v>
      </c>
    </row>
    <row r="23" spans="1:6" ht="15.75" customHeight="1">
      <c r="A23" s="2" t="s">
        <v>6</v>
      </c>
      <c r="B23" s="14"/>
      <c r="C23" s="14"/>
      <c r="D23" s="9"/>
      <c r="E23" s="13" t="e">
        <f t="shared" si="0"/>
        <v>#DIV/0!</v>
      </c>
      <c r="F23" s="15" t="e">
        <f t="shared" si="1"/>
        <v>#DIV/0!</v>
      </c>
    </row>
    <row r="24" spans="1:6" ht="15.75" customHeight="1">
      <c r="A24" s="2" t="s">
        <v>35</v>
      </c>
      <c r="B24" s="28">
        <v>2503</v>
      </c>
      <c r="C24" s="27">
        <v>6797.8</v>
      </c>
      <c r="D24" s="9">
        <v>3134.13</v>
      </c>
      <c r="E24" s="13">
        <f t="shared" si="0"/>
        <v>0.36820736120509573</v>
      </c>
      <c r="F24" s="15">
        <f t="shared" si="1"/>
        <v>0.7986267321393815</v>
      </c>
    </row>
    <row r="25" spans="1:6" ht="15.75" customHeight="1">
      <c r="A25" s="2" t="s">
        <v>19</v>
      </c>
      <c r="B25" s="28">
        <v>167387.07</v>
      </c>
      <c r="C25" s="27">
        <v>190606.47</v>
      </c>
      <c r="D25" s="9">
        <v>172577.66</v>
      </c>
      <c r="E25" s="13">
        <f t="shared" si="0"/>
        <v>0.8781814699154756</v>
      </c>
      <c r="F25" s="15">
        <f t="shared" si="1"/>
        <v>0.969923163867212</v>
      </c>
    </row>
    <row r="26" spans="1:6" ht="15.75" customHeight="1">
      <c r="A26" s="2" t="s">
        <v>20</v>
      </c>
      <c r="B26" s="28"/>
      <c r="C26" s="14"/>
      <c r="D26" s="9">
        <v>65</v>
      </c>
      <c r="E26" s="13" t="e">
        <f t="shared" si="0"/>
        <v>#DIV/0!</v>
      </c>
      <c r="F26" s="15">
        <f t="shared" si="1"/>
        <v>0</v>
      </c>
    </row>
    <row r="27" spans="1:6" ht="15.75" customHeight="1">
      <c r="A27" s="2" t="s">
        <v>62</v>
      </c>
      <c r="B27" s="28">
        <v>9686.41</v>
      </c>
      <c r="C27" s="14"/>
      <c r="D27" s="9"/>
      <c r="E27" s="13" t="e">
        <f t="shared" si="0"/>
        <v>#DIV/0!</v>
      </c>
      <c r="F27" s="15" t="e">
        <f t="shared" si="1"/>
        <v>#DIV/0!</v>
      </c>
    </row>
    <row r="28" spans="1:6" ht="15.75" customHeight="1">
      <c r="A28" s="2" t="s">
        <v>36</v>
      </c>
      <c r="B28" s="27">
        <v>80</v>
      </c>
      <c r="C28" s="27">
        <v>7755</v>
      </c>
      <c r="D28" s="9">
        <v>3943</v>
      </c>
      <c r="E28" s="13">
        <f t="shared" si="0"/>
        <v>0.010315925209542231</v>
      </c>
      <c r="F28" s="15">
        <f t="shared" si="1"/>
        <v>0.02028911995942176</v>
      </c>
    </row>
    <row r="29" spans="1:6" ht="15.75" customHeight="1">
      <c r="A29" s="2" t="s">
        <v>54</v>
      </c>
      <c r="B29" s="14"/>
      <c r="C29" s="14"/>
      <c r="D29" s="9">
        <v>20145</v>
      </c>
      <c r="E29" s="13" t="e">
        <f t="shared" si="0"/>
        <v>#DIV/0!</v>
      </c>
      <c r="F29" s="15">
        <f t="shared" si="1"/>
        <v>0</v>
      </c>
    </row>
    <row r="30" spans="1:6" ht="15.75" customHeight="1">
      <c r="A30" s="2" t="s">
        <v>115</v>
      </c>
      <c r="B30" s="14">
        <v>259</v>
      </c>
      <c r="C30" s="14"/>
      <c r="D30" s="9">
        <v>19</v>
      </c>
      <c r="E30" s="13" t="e">
        <f t="shared" si="0"/>
        <v>#DIV/0!</v>
      </c>
      <c r="F30" s="15">
        <f t="shared" si="1"/>
        <v>13.631578947368421</v>
      </c>
    </row>
    <row r="31" spans="1:6" ht="15.75" customHeight="1">
      <c r="A31" s="2" t="s">
        <v>61</v>
      </c>
      <c r="B31" s="14"/>
      <c r="C31" s="14"/>
      <c r="D31" s="9">
        <v>747.16</v>
      </c>
      <c r="E31" s="13" t="e">
        <f t="shared" si="0"/>
        <v>#DIV/0!</v>
      </c>
      <c r="F31" s="15">
        <f t="shared" si="1"/>
        <v>0</v>
      </c>
    </row>
    <row r="32" spans="1:6" ht="15.75" customHeight="1">
      <c r="A32" s="2" t="s">
        <v>21</v>
      </c>
      <c r="B32" s="27">
        <v>919</v>
      </c>
      <c r="C32" s="27">
        <v>2839.89</v>
      </c>
      <c r="D32" s="9">
        <v>2141.22</v>
      </c>
      <c r="E32" s="13">
        <f t="shared" si="0"/>
        <v>0.3236040832567459</v>
      </c>
      <c r="F32" s="15">
        <f t="shared" si="1"/>
        <v>0.42919457131915456</v>
      </c>
    </row>
    <row r="33" spans="1:6" ht="15.75" customHeight="1">
      <c r="A33" s="2" t="s">
        <v>7</v>
      </c>
      <c r="B33" s="27">
        <f>14467.15+76.8</f>
        <v>14543.949999999999</v>
      </c>
      <c r="C33" s="27">
        <f>6810.65+3575</f>
        <v>10385.65</v>
      </c>
      <c r="D33" s="9">
        <f>5356.57+2800</f>
        <v>8156.57</v>
      </c>
      <c r="E33" s="13">
        <f t="shared" si="0"/>
        <v>1.4003889982812823</v>
      </c>
      <c r="F33" s="15">
        <f t="shared" si="1"/>
        <v>1.783096326029201</v>
      </c>
    </row>
    <row r="34" spans="1:6" ht="15.75" customHeight="1">
      <c r="A34" s="2" t="s">
        <v>46</v>
      </c>
      <c r="B34" s="28">
        <v>11217.26</v>
      </c>
      <c r="C34" s="14">
        <v>30</v>
      </c>
      <c r="D34" s="9">
        <v>4988.68</v>
      </c>
      <c r="E34" s="13">
        <f t="shared" si="0"/>
        <v>373.90866666666665</v>
      </c>
      <c r="F34" s="15">
        <f t="shared" si="1"/>
        <v>2.2485427006743266</v>
      </c>
    </row>
    <row r="35" spans="1:6" ht="15.75" customHeight="1">
      <c r="A35" s="2" t="s">
        <v>47</v>
      </c>
      <c r="B35" s="28">
        <v>3064</v>
      </c>
      <c r="C35" s="27">
        <v>9935.69</v>
      </c>
      <c r="D35" s="9">
        <v>3921.31</v>
      </c>
      <c r="E35" s="13">
        <f t="shared" si="0"/>
        <v>0.3083832124391965</v>
      </c>
      <c r="F35" s="15">
        <f t="shared" si="1"/>
        <v>0.7813715314524993</v>
      </c>
    </row>
    <row r="36" spans="1:6" ht="15.75" customHeight="1">
      <c r="A36" s="2" t="s">
        <v>37</v>
      </c>
      <c r="B36" s="28">
        <v>8619.55</v>
      </c>
      <c r="C36" s="27">
        <v>30826.1</v>
      </c>
      <c r="D36" s="9">
        <v>2430</v>
      </c>
      <c r="E36" s="13">
        <f t="shared" si="0"/>
        <v>0.2796185699780381</v>
      </c>
      <c r="F36" s="15">
        <f t="shared" si="1"/>
        <v>3.547139917695473</v>
      </c>
    </row>
    <row r="37" spans="1:6" ht="15.75" customHeight="1">
      <c r="A37" s="2" t="s">
        <v>63</v>
      </c>
      <c r="B37" s="27"/>
      <c r="C37" s="27">
        <v>32.99</v>
      </c>
      <c r="D37" s="9"/>
      <c r="E37" s="13">
        <f t="shared" si="0"/>
        <v>0</v>
      </c>
      <c r="F37" s="15" t="e">
        <f t="shared" si="1"/>
        <v>#DIV/0!</v>
      </c>
    </row>
    <row r="38" spans="1:6" ht="15.75" customHeight="1">
      <c r="A38" s="2" t="s">
        <v>126</v>
      </c>
      <c r="B38" s="3">
        <v>3350</v>
      </c>
      <c r="C38" s="29"/>
      <c r="D38" s="9"/>
      <c r="E38" s="13"/>
      <c r="F38" s="15"/>
    </row>
    <row r="39" spans="1:6" ht="15.75" customHeight="1">
      <c r="A39" s="2" t="s">
        <v>38</v>
      </c>
      <c r="B39" s="14"/>
      <c r="C39" s="14"/>
      <c r="D39" s="9"/>
      <c r="E39" s="13" t="e">
        <f t="shared" si="0"/>
        <v>#DIV/0!</v>
      </c>
      <c r="F39" s="15" t="e">
        <f t="shared" si="1"/>
        <v>#DIV/0!</v>
      </c>
    </row>
    <row r="40" spans="1:6" ht="15.75" customHeight="1">
      <c r="A40" s="2" t="s">
        <v>22</v>
      </c>
      <c r="B40" s="28">
        <v>38463.57</v>
      </c>
      <c r="C40" s="14"/>
      <c r="D40" s="9">
        <v>27928.5</v>
      </c>
      <c r="E40" s="13" t="e">
        <f t="shared" si="0"/>
        <v>#DIV/0!</v>
      </c>
      <c r="F40" s="15">
        <f t="shared" si="1"/>
        <v>1.3772157473548525</v>
      </c>
    </row>
    <row r="41" spans="1:6" ht="15.75" customHeight="1">
      <c r="A41" s="2" t="s">
        <v>39</v>
      </c>
      <c r="B41" s="28">
        <v>9450</v>
      </c>
      <c r="C41" s="27">
        <v>3475.1</v>
      </c>
      <c r="D41" s="9">
        <v>4667.5</v>
      </c>
      <c r="E41" s="13">
        <f t="shared" si="0"/>
        <v>2.7193462058645794</v>
      </c>
      <c r="F41" s="15">
        <f t="shared" si="1"/>
        <v>2.0246384574183183</v>
      </c>
    </row>
    <row r="42" spans="1:6" ht="15.75" customHeight="1">
      <c r="A42" s="2" t="s">
        <v>40</v>
      </c>
      <c r="B42" s="28">
        <v>25.59</v>
      </c>
      <c r="C42" s="14"/>
      <c r="D42" s="9">
        <v>126.33</v>
      </c>
      <c r="E42" s="13" t="e">
        <f t="shared" si="0"/>
        <v>#DIV/0!</v>
      </c>
      <c r="F42" s="15">
        <f t="shared" si="1"/>
        <v>0.20256471146995964</v>
      </c>
    </row>
    <row r="43" spans="1:6" ht="15.75" customHeight="1">
      <c r="A43" s="2" t="s">
        <v>23</v>
      </c>
      <c r="B43" s="28">
        <v>7621.51</v>
      </c>
      <c r="C43" s="27">
        <v>6239.31</v>
      </c>
      <c r="D43" s="9">
        <v>5289.66</v>
      </c>
      <c r="E43" s="13">
        <f t="shared" si="0"/>
        <v>1.2215309064624134</v>
      </c>
      <c r="F43" s="15">
        <f t="shared" si="1"/>
        <v>1.4408317358771643</v>
      </c>
    </row>
    <row r="44" spans="1:6" ht="15.75" customHeight="1">
      <c r="A44" s="2" t="s">
        <v>127</v>
      </c>
      <c r="B44" s="3">
        <v>1695.4</v>
      </c>
      <c r="C44" s="29"/>
      <c r="D44" s="9"/>
      <c r="E44" s="13"/>
      <c r="F44" s="15"/>
    </row>
    <row r="45" spans="1:6" ht="15.75" customHeight="1">
      <c r="A45" s="2" t="s">
        <v>24</v>
      </c>
      <c r="B45" s="14"/>
      <c r="C45" s="14"/>
      <c r="D45" s="9">
        <v>300</v>
      </c>
      <c r="E45" s="13" t="e">
        <f t="shared" si="0"/>
        <v>#DIV/0!</v>
      </c>
      <c r="F45" s="15">
        <f t="shared" si="1"/>
        <v>0</v>
      </c>
    </row>
    <row r="46" spans="1:6" ht="15.75" customHeight="1">
      <c r="A46" s="2" t="s">
        <v>55</v>
      </c>
      <c r="B46" s="12">
        <v>7144</v>
      </c>
      <c r="C46" s="12">
        <v>1300</v>
      </c>
      <c r="D46" s="9">
        <v>-700</v>
      </c>
      <c r="E46" s="13">
        <f t="shared" si="0"/>
        <v>5.495384615384616</v>
      </c>
      <c r="F46" s="15">
        <f t="shared" si="1"/>
        <v>-10.205714285714286</v>
      </c>
    </row>
    <row r="47" spans="1:6" ht="15.75" customHeight="1">
      <c r="A47" s="2" t="s">
        <v>116</v>
      </c>
      <c r="B47" s="27"/>
      <c r="C47" s="27">
        <v>628.89</v>
      </c>
      <c r="D47" s="9">
        <v>313.25</v>
      </c>
      <c r="E47" s="13">
        <f t="shared" si="0"/>
        <v>0</v>
      </c>
      <c r="F47" s="15">
        <f t="shared" si="1"/>
        <v>0</v>
      </c>
    </row>
    <row r="48" spans="1:6" ht="15.75" customHeight="1">
      <c r="A48" s="2" t="s">
        <v>8</v>
      </c>
      <c r="B48" s="27"/>
      <c r="C48" s="27">
        <v>706.2</v>
      </c>
      <c r="D48" s="9">
        <v>706.73</v>
      </c>
      <c r="E48" s="13">
        <f t="shared" si="0"/>
        <v>0</v>
      </c>
      <c r="F48" s="15">
        <f t="shared" si="1"/>
        <v>0</v>
      </c>
    </row>
    <row r="49" spans="1:6" ht="15" customHeight="1">
      <c r="A49" s="2" t="s">
        <v>25</v>
      </c>
      <c r="B49" s="28">
        <v>1650</v>
      </c>
      <c r="C49" s="27">
        <v>3019.8</v>
      </c>
      <c r="D49" s="9">
        <v>3936.8</v>
      </c>
      <c r="E49" s="13">
        <f t="shared" si="0"/>
        <v>0.5463938009139678</v>
      </c>
      <c r="F49" s="15">
        <f t="shared" si="1"/>
        <v>0.4191221296484454</v>
      </c>
    </row>
    <row r="50" spans="1:6" ht="15" customHeight="1">
      <c r="A50" s="2" t="s">
        <v>26</v>
      </c>
      <c r="B50" s="28">
        <v>13427.94</v>
      </c>
      <c r="C50" s="27">
        <v>21887.49</v>
      </c>
      <c r="D50" s="9">
        <v>11132.14</v>
      </c>
      <c r="E50" s="13">
        <f t="shared" si="0"/>
        <v>0.6134983956588901</v>
      </c>
      <c r="F50" s="15">
        <f t="shared" si="1"/>
        <v>1.2062316859112445</v>
      </c>
    </row>
    <row r="51" spans="1:6" ht="15" customHeight="1">
      <c r="A51" s="2" t="s">
        <v>53</v>
      </c>
      <c r="B51" s="28">
        <v>2130</v>
      </c>
      <c r="C51" s="27">
        <v>296.8</v>
      </c>
      <c r="D51" s="9">
        <v>2031</v>
      </c>
      <c r="E51" s="13">
        <f t="shared" si="0"/>
        <v>7.17654986522911</v>
      </c>
      <c r="F51" s="15">
        <f t="shared" si="1"/>
        <v>1.048744460856721</v>
      </c>
    </row>
    <row r="52" spans="1:6" ht="15" customHeight="1">
      <c r="A52" s="2" t="s">
        <v>41</v>
      </c>
      <c r="B52" s="28">
        <v>14035.05</v>
      </c>
      <c r="C52" s="27">
        <v>25974.78</v>
      </c>
      <c r="D52" s="9">
        <v>9230.66</v>
      </c>
      <c r="E52" s="13">
        <f t="shared" si="0"/>
        <v>0.5403337391115536</v>
      </c>
      <c r="F52" s="15">
        <f t="shared" si="1"/>
        <v>1.5204817423672847</v>
      </c>
    </row>
    <row r="53" spans="1:6" ht="15" customHeight="1">
      <c r="A53" s="2" t="s">
        <v>42</v>
      </c>
      <c r="B53" s="28">
        <v>20587.5</v>
      </c>
      <c r="C53" s="27">
        <v>138722.13</v>
      </c>
      <c r="D53" s="9">
        <v>47867.2</v>
      </c>
      <c r="E53" s="13">
        <f t="shared" si="0"/>
        <v>0.14840818836907996</v>
      </c>
      <c r="F53" s="15">
        <f t="shared" si="1"/>
        <v>0.4300961827723368</v>
      </c>
    </row>
    <row r="54" spans="1:6" ht="15" customHeight="1">
      <c r="A54" s="2" t="s">
        <v>48</v>
      </c>
      <c r="B54" s="28">
        <v>2175</v>
      </c>
      <c r="C54" s="27">
        <v>55</v>
      </c>
      <c r="D54" s="9">
        <v>99</v>
      </c>
      <c r="E54" s="13">
        <f t="shared" si="0"/>
        <v>39.54545454545455</v>
      </c>
      <c r="F54" s="15">
        <f t="shared" si="1"/>
        <v>21.96969696969697</v>
      </c>
    </row>
    <row r="55" spans="1:6" ht="15" customHeight="1">
      <c r="A55" s="2" t="s">
        <v>27</v>
      </c>
      <c r="B55" s="28">
        <v>3567</v>
      </c>
      <c r="C55" s="27">
        <v>425.2</v>
      </c>
      <c r="D55" s="9">
        <v>1609.22</v>
      </c>
      <c r="E55" s="13">
        <f t="shared" si="0"/>
        <v>8.388993414863593</v>
      </c>
      <c r="F55" s="15">
        <f t="shared" si="1"/>
        <v>2.216601831943426</v>
      </c>
    </row>
    <row r="56" spans="1:6" ht="15" customHeight="1">
      <c r="A56" s="2" t="s">
        <v>117</v>
      </c>
      <c r="B56" s="28">
        <v>9355.22</v>
      </c>
      <c r="C56" s="14"/>
      <c r="D56" s="9">
        <v>5760</v>
      </c>
      <c r="E56" s="13" t="e">
        <f t="shared" si="0"/>
        <v>#DIV/0!</v>
      </c>
      <c r="F56" s="15">
        <f t="shared" si="1"/>
        <v>1.6241701388888887</v>
      </c>
    </row>
    <row r="57" spans="1:6" ht="15">
      <c r="A57" s="2" t="s">
        <v>28</v>
      </c>
      <c r="B57" s="28">
        <v>844.96</v>
      </c>
      <c r="C57" s="27">
        <v>2229</v>
      </c>
      <c r="D57" s="9">
        <v>2873.96</v>
      </c>
      <c r="E57" s="13">
        <f t="shared" si="0"/>
        <v>0.37907581875280394</v>
      </c>
      <c r="F57" s="15">
        <f t="shared" si="1"/>
        <v>0.29400548372280755</v>
      </c>
    </row>
    <row r="58" spans="1:6" ht="15">
      <c r="A58" s="2" t="s">
        <v>9</v>
      </c>
      <c r="B58" s="28">
        <v>8261.73</v>
      </c>
      <c r="C58" s="27">
        <v>964.25</v>
      </c>
      <c r="D58" s="9">
        <v>3011.56</v>
      </c>
      <c r="E58" s="13">
        <f t="shared" si="0"/>
        <v>8.5680373347161</v>
      </c>
      <c r="F58" s="15">
        <f t="shared" si="1"/>
        <v>2.7433390003851823</v>
      </c>
    </row>
    <row r="59" spans="1:6" ht="15">
      <c r="A59" s="2" t="s">
        <v>29</v>
      </c>
      <c r="B59" s="28">
        <v>336.59</v>
      </c>
      <c r="C59" s="12"/>
      <c r="D59" s="9"/>
      <c r="E59" s="13" t="e">
        <f t="shared" si="0"/>
        <v>#DIV/0!</v>
      </c>
      <c r="F59" s="15" t="e">
        <f t="shared" si="1"/>
        <v>#DIV/0!</v>
      </c>
    </row>
    <row r="60" spans="1:6" ht="15">
      <c r="A60" s="2" t="s">
        <v>56</v>
      </c>
      <c r="B60" s="28">
        <v>1300</v>
      </c>
      <c r="C60" s="12"/>
      <c r="D60" s="9">
        <v>16556.25</v>
      </c>
      <c r="E60" s="13" t="e">
        <f t="shared" si="0"/>
        <v>#DIV/0!</v>
      </c>
      <c r="F60" s="15">
        <f t="shared" si="1"/>
        <v>0.07852019630049076</v>
      </c>
    </row>
    <row r="61" spans="1:6" ht="15">
      <c r="A61" s="2" t="s">
        <v>49</v>
      </c>
      <c r="B61" s="28">
        <v>55056</v>
      </c>
      <c r="C61" s="27">
        <v>72220</v>
      </c>
      <c r="D61" s="9">
        <v>7900</v>
      </c>
      <c r="E61" s="13">
        <f t="shared" si="0"/>
        <v>0.7623373026862365</v>
      </c>
      <c r="F61" s="15">
        <f t="shared" si="1"/>
        <v>6.969113924050633</v>
      </c>
    </row>
    <row r="62" spans="1:6" ht="15">
      <c r="A62" s="2" t="s">
        <v>43</v>
      </c>
      <c r="B62" s="28"/>
      <c r="C62" s="27">
        <v>8159.05</v>
      </c>
      <c r="D62" s="9">
        <v>25409.89</v>
      </c>
      <c r="E62" s="13">
        <f t="shared" si="0"/>
        <v>0</v>
      </c>
      <c r="F62" s="15">
        <f t="shared" si="1"/>
        <v>0</v>
      </c>
    </row>
    <row r="63" spans="1:6" ht="15">
      <c r="A63" s="2" t="s">
        <v>57</v>
      </c>
      <c r="B63" s="28">
        <v>49997.73</v>
      </c>
      <c r="C63" s="27">
        <v>33364.38</v>
      </c>
      <c r="D63" s="9">
        <v>26892.2</v>
      </c>
      <c r="E63" s="13">
        <f t="shared" si="0"/>
        <v>1.4985361634173933</v>
      </c>
      <c r="F63" s="15">
        <f t="shared" si="1"/>
        <v>1.8591907690705856</v>
      </c>
    </row>
    <row r="64" spans="1:6" ht="15">
      <c r="A64" s="2" t="s">
        <v>118</v>
      </c>
      <c r="B64" s="12"/>
      <c r="C64" s="12"/>
      <c r="D64" s="9">
        <v>9610.18</v>
      </c>
      <c r="E64" s="13" t="e">
        <f t="shared" si="0"/>
        <v>#DIV/0!</v>
      </c>
      <c r="F64" s="15">
        <f t="shared" si="1"/>
        <v>0</v>
      </c>
    </row>
    <row r="65" spans="1:6" ht="15">
      <c r="A65" s="2" t="s">
        <v>50</v>
      </c>
      <c r="B65" s="27"/>
      <c r="C65" s="27">
        <v>3770</v>
      </c>
      <c r="D65" s="9">
        <v>7785</v>
      </c>
      <c r="E65" s="13">
        <f t="shared" si="0"/>
        <v>0</v>
      </c>
      <c r="F65" s="15">
        <f t="shared" si="1"/>
        <v>0</v>
      </c>
    </row>
    <row r="66" spans="1:6" ht="15">
      <c r="A66" s="2" t="s">
        <v>119</v>
      </c>
      <c r="B66" s="12"/>
      <c r="C66" s="12"/>
      <c r="D66" s="9">
        <v>13016.45</v>
      </c>
      <c r="E66" s="13" t="e">
        <f t="shared" si="0"/>
        <v>#DIV/0!</v>
      </c>
      <c r="F66" s="15">
        <f t="shared" si="1"/>
        <v>0</v>
      </c>
    </row>
    <row r="67" spans="1:6" ht="15">
      <c r="A67" s="2" t="s">
        <v>51</v>
      </c>
      <c r="B67" s="27">
        <v>293633.31</v>
      </c>
      <c r="C67" s="27">
        <v>64197.07000000001</v>
      </c>
      <c r="D67" s="9">
        <v>188944.98</v>
      </c>
      <c r="E67" s="13">
        <f t="shared" si="0"/>
        <v>4.573936318277454</v>
      </c>
      <c r="F67" s="15">
        <f t="shared" si="1"/>
        <v>1.5540678032303372</v>
      </c>
    </row>
    <row r="68" spans="1:6" ht="15">
      <c r="A68" s="2" t="s">
        <v>120</v>
      </c>
      <c r="B68" s="12"/>
      <c r="C68" s="12"/>
      <c r="D68" s="9">
        <v>34055.92</v>
      </c>
      <c r="E68" s="13" t="e">
        <f t="shared" si="0"/>
        <v>#DIV/0!</v>
      </c>
      <c r="F68" s="15">
        <f t="shared" si="1"/>
        <v>0</v>
      </c>
    </row>
    <row r="69" spans="1:6" ht="15">
      <c r="A69" s="2" t="s">
        <v>58</v>
      </c>
      <c r="B69" s="28">
        <v>1810</v>
      </c>
      <c r="C69" s="12"/>
      <c r="D69" s="9">
        <v>17987.5</v>
      </c>
      <c r="E69" s="13" t="e">
        <f t="shared" si="0"/>
        <v>#DIV/0!</v>
      </c>
      <c r="F69" s="15">
        <f t="shared" si="1"/>
        <v>0.10062543432939541</v>
      </c>
    </row>
    <row r="70" spans="1:6" ht="15">
      <c r="A70" s="2" t="s">
        <v>59</v>
      </c>
      <c r="B70" s="28">
        <v>59134.05</v>
      </c>
      <c r="C70" s="27">
        <v>94773.15</v>
      </c>
      <c r="D70" s="9">
        <v>28494.160000000003</v>
      </c>
      <c r="E70" s="13">
        <f t="shared" si="0"/>
        <v>0.6239536197752212</v>
      </c>
      <c r="F70" s="15">
        <f t="shared" si="1"/>
        <v>2.0753042026857433</v>
      </c>
    </row>
    <row r="71" spans="1:6" ht="15">
      <c r="A71" s="2" t="s">
        <v>44</v>
      </c>
      <c r="B71" s="28"/>
      <c r="C71" s="12"/>
      <c r="D71" s="12">
        <v>0</v>
      </c>
      <c r="E71" s="13" t="e">
        <f t="shared" si="0"/>
        <v>#DIV/0!</v>
      </c>
      <c r="F71" s="15" t="e">
        <f t="shared" si="1"/>
        <v>#DIV/0!</v>
      </c>
    </row>
    <row r="72" spans="1:6" ht="15">
      <c r="A72" s="2" t="s">
        <v>52</v>
      </c>
      <c r="B72" s="28">
        <v>15309.9</v>
      </c>
      <c r="C72" s="12"/>
      <c r="D72" s="12">
        <v>0</v>
      </c>
      <c r="E72" s="13" t="e">
        <f aca="true" t="shared" si="2" ref="E72:E78">B72/C72</f>
        <v>#DIV/0!</v>
      </c>
      <c r="F72" s="15" t="e">
        <f aca="true" t="shared" si="3" ref="F72:F78">B72/D72</f>
        <v>#DIV/0!</v>
      </c>
    </row>
    <row r="73" spans="1:6" ht="15">
      <c r="A73" s="2" t="s">
        <v>121</v>
      </c>
      <c r="B73" s="12"/>
      <c r="C73" s="12"/>
      <c r="D73" s="12"/>
      <c r="E73" s="13" t="e">
        <f t="shared" si="2"/>
        <v>#DIV/0!</v>
      </c>
      <c r="F73" s="15" t="e">
        <f t="shared" si="3"/>
        <v>#DIV/0!</v>
      </c>
    </row>
    <row r="74" spans="1:6" ht="15">
      <c r="A74" s="2" t="s">
        <v>122</v>
      </c>
      <c r="B74" s="12">
        <v>1500</v>
      </c>
      <c r="C74" s="12"/>
      <c r="D74" s="12">
        <v>0</v>
      </c>
      <c r="E74" s="13" t="e">
        <f>B74/C74</f>
        <v>#DIV/0!</v>
      </c>
      <c r="F74" s="15" t="e">
        <f>B74/D74</f>
        <v>#DIV/0!</v>
      </c>
    </row>
    <row r="75" spans="1:6" ht="15">
      <c r="A75" s="2" t="s">
        <v>60</v>
      </c>
      <c r="B75" s="3">
        <v>200000</v>
      </c>
      <c r="C75" s="3"/>
      <c r="D75" s="12">
        <v>0</v>
      </c>
      <c r="E75" s="13" t="e">
        <f>B75/C75</f>
        <v>#DIV/0!</v>
      </c>
      <c r="F75" s="15" t="e">
        <f>B75/D75</f>
        <v>#DIV/0!</v>
      </c>
    </row>
    <row r="76" spans="1:6" ht="15">
      <c r="A76" s="2" t="s">
        <v>128</v>
      </c>
      <c r="B76" s="3">
        <v>39996.9</v>
      </c>
      <c r="C76" s="3"/>
      <c r="D76" s="12"/>
      <c r="E76" s="13"/>
      <c r="F76" s="15"/>
    </row>
    <row r="77" spans="1:6" ht="15">
      <c r="A77" s="26" t="s">
        <v>124</v>
      </c>
      <c r="B77" s="27"/>
      <c r="C77" s="27">
        <v>26961.35</v>
      </c>
      <c r="D77" s="12">
        <v>0</v>
      </c>
      <c r="E77" s="13">
        <f>B77/C77</f>
        <v>0</v>
      </c>
      <c r="F77" s="15" t="e">
        <f>B77/D77</f>
        <v>#DIV/0!</v>
      </c>
    </row>
    <row r="78" spans="1:6" ht="15.75" thickBot="1">
      <c r="A78" s="22" t="s">
        <v>10</v>
      </c>
      <c r="B78" s="23">
        <f>SUM(B5:B77)</f>
        <v>2598554.7399999998</v>
      </c>
      <c r="C78" s="23">
        <f>SUM(C5:C77)</f>
        <v>1974912.2499999998</v>
      </c>
      <c r="D78" s="24">
        <f>SUM(D5:D77)</f>
        <v>2158788.7399999998</v>
      </c>
      <c r="E78" s="7">
        <f t="shared" si="2"/>
        <v>1.315782379698136</v>
      </c>
      <c r="F78" s="18">
        <f t="shared" si="3"/>
        <v>1.2037096043033837</v>
      </c>
    </row>
    <row r="79" ht="15.75" thickTop="1">
      <c r="D79" s="1" t="s">
        <v>65</v>
      </c>
    </row>
  </sheetData>
  <sheetProtection/>
  <mergeCells count="1">
    <mergeCell ref="A2:E2"/>
  </mergeCells>
  <printOptions/>
  <pageMargins left="0" right="0" top="0" bottom="0" header="0" footer="0"/>
  <pageSetup horizontalDpi="300" verticalDpi="300" orientation="portrait" pageOrder="overThenDown" paperSize="9" scale="82" r:id="rId4"/>
  <drawing r:id="rId3"/>
  <legacyDrawing r:id="rId2"/>
  <oleObjects>
    <oleObject progId="CorelDRAW.Graphic.11" shapeId="281033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H49"/>
  <sheetViews>
    <sheetView tabSelected="1" view="pageBreakPreview" zoomScale="110" zoomScaleSheetLayoutView="110" zoomScalePageLayoutView="0" workbookViewId="0" topLeftCell="A1">
      <selection activeCell="L7" sqref="L7"/>
    </sheetView>
  </sheetViews>
  <sheetFormatPr defaultColWidth="9.140625" defaultRowHeight="12.75"/>
  <cols>
    <col min="1" max="1" width="3.7109375" style="76" customWidth="1"/>
    <col min="2" max="2" width="57.00390625" style="77" bestFit="1" customWidth="1"/>
    <col min="3" max="3" width="14.00390625" style="77" customWidth="1"/>
    <col min="4" max="4" width="13.140625" style="77" bestFit="1" customWidth="1"/>
    <col min="5" max="6" width="13.140625" style="77" customWidth="1"/>
    <col min="7" max="7" width="9.8515625" style="77" bestFit="1" customWidth="1"/>
    <col min="8" max="8" width="10.421875" style="77" bestFit="1" customWidth="1"/>
    <col min="9" max="16384" width="9.140625" style="1" customWidth="1"/>
  </cols>
  <sheetData>
    <row r="1" spans="1:8" ht="21" customHeight="1">
      <c r="A1" s="5"/>
      <c r="B1" s="5"/>
      <c r="C1" s="5"/>
      <c r="D1" s="11"/>
      <c r="E1" s="1"/>
      <c r="F1" s="1"/>
      <c r="G1" s="1"/>
      <c r="H1" s="1"/>
    </row>
    <row r="2" spans="1:8" ht="35.25" customHeight="1">
      <c r="A2" s="5"/>
      <c r="B2" s="80" t="s">
        <v>133</v>
      </c>
      <c r="C2" s="80"/>
      <c r="D2" s="80"/>
      <c r="E2" s="80"/>
      <c r="F2" s="80"/>
      <c r="G2" s="80"/>
      <c r="H2" s="1"/>
    </row>
    <row r="3" spans="1:8" ht="45.75" thickBot="1">
      <c r="A3" s="25" t="s">
        <v>66</v>
      </c>
      <c r="B3" s="31" t="s">
        <v>67</v>
      </c>
      <c r="C3" s="20" t="s">
        <v>134</v>
      </c>
      <c r="D3" s="20" t="s">
        <v>135</v>
      </c>
      <c r="E3" s="20" t="s">
        <v>109</v>
      </c>
      <c r="F3" s="20" t="s">
        <v>110</v>
      </c>
      <c r="G3" s="32" t="s">
        <v>68</v>
      </c>
      <c r="H3" s="81" t="s">
        <v>131</v>
      </c>
    </row>
    <row r="4" spans="1:8" ht="19.5" customHeight="1" thickTop="1">
      <c r="A4" s="33"/>
      <c r="B4" s="34" t="s">
        <v>69</v>
      </c>
      <c r="C4" s="40">
        <v>6000</v>
      </c>
      <c r="D4" s="41">
        <v>5466</v>
      </c>
      <c r="E4" s="36">
        <v>7197</v>
      </c>
      <c r="F4" s="35">
        <v>5179</v>
      </c>
      <c r="G4" s="37">
        <f>D4/C4</f>
        <v>0.911</v>
      </c>
      <c r="H4" s="38">
        <f>D4/E4</f>
        <v>0.7594831179658191</v>
      </c>
    </row>
    <row r="5" spans="1:8" ht="19.5" customHeight="1">
      <c r="A5" s="39"/>
      <c r="B5" s="2" t="s">
        <v>70</v>
      </c>
      <c r="C5" s="40">
        <v>1200</v>
      </c>
      <c r="D5" s="41">
        <v>1026</v>
      </c>
      <c r="E5" s="41">
        <v>1127</v>
      </c>
      <c r="F5" s="40">
        <v>1161</v>
      </c>
      <c r="G5" s="37">
        <f aca="true" t="shared" si="0" ref="G5:G47">D5/C5</f>
        <v>0.855</v>
      </c>
      <c r="H5" s="38">
        <f aca="true" t="shared" si="1" ref="H5:H48">D5/E5</f>
        <v>0.9103815439219166</v>
      </c>
    </row>
    <row r="6" spans="1:8" ht="19.5" customHeight="1">
      <c r="A6" s="39"/>
      <c r="B6" s="2" t="s">
        <v>71</v>
      </c>
      <c r="C6" s="40">
        <v>400</v>
      </c>
      <c r="D6" s="41">
        <v>300</v>
      </c>
      <c r="E6" s="41">
        <v>260</v>
      </c>
      <c r="F6" s="40">
        <v>245.5</v>
      </c>
      <c r="G6" s="37">
        <f t="shared" si="0"/>
        <v>0.75</v>
      </c>
      <c r="H6" s="38">
        <f t="shared" si="1"/>
        <v>1.1538461538461537</v>
      </c>
    </row>
    <row r="7" spans="1:8" ht="19.5" customHeight="1">
      <c r="A7" s="39"/>
      <c r="B7" s="2" t="s">
        <v>72</v>
      </c>
      <c r="C7" s="40">
        <v>400</v>
      </c>
      <c r="D7" s="41">
        <v>439</v>
      </c>
      <c r="E7" s="41">
        <v>674</v>
      </c>
      <c r="F7" s="40">
        <v>482</v>
      </c>
      <c r="G7" s="37">
        <f t="shared" si="0"/>
        <v>1.0975</v>
      </c>
      <c r="H7" s="38">
        <f t="shared" si="1"/>
        <v>0.6513353115727003</v>
      </c>
    </row>
    <row r="8" spans="1:8" ht="19.5" customHeight="1">
      <c r="A8" s="39"/>
      <c r="B8" s="2" t="s">
        <v>73</v>
      </c>
      <c r="C8" s="40">
        <v>1000</v>
      </c>
      <c r="D8" s="41">
        <v>1230</v>
      </c>
      <c r="E8" s="41">
        <v>750.5</v>
      </c>
      <c r="F8" s="40">
        <v>585</v>
      </c>
      <c r="G8" s="37">
        <f t="shared" si="0"/>
        <v>1.23</v>
      </c>
      <c r="H8" s="38">
        <f t="shared" si="1"/>
        <v>1.6389073950699533</v>
      </c>
    </row>
    <row r="9" spans="1:8" ht="19.5" customHeight="1">
      <c r="A9" s="39"/>
      <c r="B9" s="2" t="s">
        <v>74</v>
      </c>
      <c r="C9" s="78"/>
      <c r="D9" s="78"/>
      <c r="E9" s="41">
        <v>0</v>
      </c>
      <c r="F9" s="40">
        <v>0</v>
      </c>
      <c r="G9" s="37" t="e">
        <f t="shared" si="0"/>
        <v>#DIV/0!</v>
      </c>
      <c r="H9" s="38" t="e">
        <f t="shared" si="1"/>
        <v>#DIV/0!</v>
      </c>
    </row>
    <row r="10" spans="1:8" ht="19.5" customHeight="1">
      <c r="A10" s="42">
        <v>1</v>
      </c>
      <c r="B10" s="43" t="s">
        <v>33</v>
      </c>
      <c r="C10" s="44">
        <f>SUM(C4:C9)</f>
        <v>9000</v>
      </c>
      <c r="D10" s="44">
        <f>SUM(D4:D9)</f>
        <v>8461</v>
      </c>
      <c r="E10" s="44">
        <f>SUM(E4:E9)</f>
        <v>10008.5</v>
      </c>
      <c r="F10" s="45">
        <f>SUM(F4:F9)</f>
        <v>7652.5</v>
      </c>
      <c r="G10" s="46">
        <f t="shared" si="0"/>
        <v>0.9401111111111111</v>
      </c>
      <c r="H10" s="47">
        <f t="shared" si="1"/>
        <v>0.8453814257880802</v>
      </c>
    </row>
    <row r="11" spans="1:8" ht="19.5" customHeight="1">
      <c r="A11" s="39"/>
      <c r="B11" s="2" t="s">
        <v>75</v>
      </c>
      <c r="C11" s="40"/>
      <c r="D11" s="40">
        <v>0</v>
      </c>
      <c r="E11" s="40">
        <v>0</v>
      </c>
      <c r="F11" s="40">
        <v>0</v>
      </c>
      <c r="G11" s="37" t="e">
        <f t="shared" si="0"/>
        <v>#DIV/0!</v>
      </c>
      <c r="H11" s="38" t="e">
        <f t="shared" si="1"/>
        <v>#DIV/0!</v>
      </c>
    </row>
    <row r="12" spans="1:8" ht="19.5" customHeight="1">
      <c r="A12" s="39"/>
      <c r="B12" s="2" t="s">
        <v>76</v>
      </c>
      <c r="C12" s="40">
        <v>1700</v>
      </c>
      <c r="D12" s="40">
        <v>1650</v>
      </c>
      <c r="E12" s="40">
        <v>1700</v>
      </c>
      <c r="F12" s="40">
        <v>1340</v>
      </c>
      <c r="G12" s="37">
        <f t="shared" si="0"/>
        <v>0.9705882352941176</v>
      </c>
      <c r="H12" s="38">
        <f t="shared" si="1"/>
        <v>0.9705882352941176</v>
      </c>
    </row>
    <row r="13" spans="1:8" ht="19.5" customHeight="1">
      <c r="A13" s="39"/>
      <c r="B13" s="2" t="s">
        <v>77</v>
      </c>
      <c r="C13" s="40"/>
      <c r="D13" s="40"/>
      <c r="E13" s="40"/>
      <c r="F13" s="40">
        <v>600</v>
      </c>
      <c r="G13" s="37" t="e">
        <f t="shared" si="0"/>
        <v>#DIV/0!</v>
      </c>
      <c r="H13" s="38" t="e">
        <f t="shared" si="1"/>
        <v>#DIV/0!</v>
      </c>
    </row>
    <row r="14" spans="1:8" ht="19.5" customHeight="1">
      <c r="A14" s="39"/>
      <c r="B14" s="2" t="s">
        <v>78</v>
      </c>
      <c r="C14" s="40">
        <v>1500</v>
      </c>
      <c r="D14" s="40">
        <v>7950</v>
      </c>
      <c r="E14" s="40">
        <v>3192.16</v>
      </c>
      <c r="F14" s="40">
        <v>1737.51</v>
      </c>
      <c r="G14" s="37">
        <f t="shared" si="0"/>
        <v>5.3</v>
      </c>
      <c r="H14" s="38">
        <f t="shared" si="1"/>
        <v>2.490476667836199</v>
      </c>
    </row>
    <row r="15" spans="1:8" ht="19.5" customHeight="1">
      <c r="A15" s="42">
        <v>2</v>
      </c>
      <c r="B15" s="43" t="s">
        <v>79</v>
      </c>
      <c r="C15" s="44">
        <f>SUM(C11:C14)</f>
        <v>3200</v>
      </c>
      <c r="D15" s="44">
        <f>SUM(D11:D14)</f>
        <v>9600</v>
      </c>
      <c r="E15" s="44">
        <f>SUM(E11:E14)</f>
        <v>4892.16</v>
      </c>
      <c r="F15" s="45">
        <f>SUM(F11:F14)</f>
        <v>3677.51</v>
      </c>
      <c r="G15" s="46">
        <f t="shared" si="0"/>
        <v>3</v>
      </c>
      <c r="H15" s="47">
        <f t="shared" si="1"/>
        <v>1.9623233908948194</v>
      </c>
    </row>
    <row r="16" spans="1:8" ht="19.5" customHeight="1">
      <c r="A16" s="39"/>
      <c r="B16" s="2" t="s">
        <v>80</v>
      </c>
      <c r="C16" s="40">
        <v>300000</v>
      </c>
      <c r="D16" s="41">
        <v>520386.21</v>
      </c>
      <c r="E16" s="41">
        <v>411750.74</v>
      </c>
      <c r="F16" s="40">
        <v>225334.85</v>
      </c>
      <c r="G16" s="37">
        <f t="shared" si="0"/>
        <v>1.7346207</v>
      </c>
      <c r="H16" s="38">
        <f t="shared" si="1"/>
        <v>1.263837947200775</v>
      </c>
    </row>
    <row r="17" spans="1:8" ht="19.5" customHeight="1">
      <c r="A17" s="39"/>
      <c r="B17" s="2" t="s">
        <v>81</v>
      </c>
      <c r="C17" s="40">
        <v>8000</v>
      </c>
      <c r="D17" s="41">
        <v>13880</v>
      </c>
      <c r="E17" s="41">
        <v>12834.4</v>
      </c>
      <c r="F17" s="40">
        <v>10620</v>
      </c>
      <c r="G17" s="37">
        <f t="shared" si="0"/>
        <v>1.735</v>
      </c>
      <c r="H17" s="38">
        <f t="shared" si="1"/>
        <v>1.0814685532631054</v>
      </c>
    </row>
    <row r="18" spans="1:8" ht="19.5" customHeight="1">
      <c r="A18" s="39"/>
      <c r="B18" s="2" t="s">
        <v>82</v>
      </c>
      <c r="C18" s="40">
        <v>4000</v>
      </c>
      <c r="D18" s="41">
        <v>4951.94</v>
      </c>
      <c r="E18" s="41">
        <v>10128.84</v>
      </c>
      <c r="F18" s="40">
        <v>4472.94</v>
      </c>
      <c r="G18" s="37">
        <f t="shared" si="0"/>
        <v>1.237985</v>
      </c>
      <c r="H18" s="38">
        <f t="shared" si="1"/>
        <v>0.4888950758428408</v>
      </c>
    </row>
    <row r="19" spans="1:8" ht="19.5" customHeight="1">
      <c r="A19" s="42">
        <v>3</v>
      </c>
      <c r="B19" s="43" t="s">
        <v>83</v>
      </c>
      <c r="C19" s="44">
        <f>SUM(C16:C18)</f>
        <v>312000</v>
      </c>
      <c r="D19" s="44">
        <f>SUM(D16:D18)</f>
        <v>539218.1499999999</v>
      </c>
      <c r="E19" s="44">
        <f>SUM(E16:E18)</f>
        <v>434713.98000000004</v>
      </c>
      <c r="F19" s="45">
        <f>SUM(F16:F18)</f>
        <v>240427.79</v>
      </c>
      <c r="G19" s="46">
        <f t="shared" si="0"/>
        <v>1.728263301282051</v>
      </c>
      <c r="H19" s="47">
        <f t="shared" si="1"/>
        <v>1.2403975367895919</v>
      </c>
    </row>
    <row r="20" spans="1:8" ht="19.5" customHeight="1">
      <c r="A20" s="39"/>
      <c r="B20" s="2" t="s">
        <v>84</v>
      </c>
      <c r="C20" s="40">
        <v>100</v>
      </c>
      <c r="D20" s="41">
        <v>250</v>
      </c>
      <c r="E20" s="41">
        <v>90</v>
      </c>
      <c r="F20" s="40">
        <v>170</v>
      </c>
      <c r="G20" s="37">
        <f t="shared" si="0"/>
        <v>2.5</v>
      </c>
      <c r="H20" s="38">
        <f t="shared" si="1"/>
        <v>2.7777777777777777</v>
      </c>
    </row>
    <row r="21" spans="1:8" ht="19.5" customHeight="1">
      <c r="A21" s="39"/>
      <c r="B21" s="2" t="s">
        <v>85</v>
      </c>
      <c r="C21" s="40">
        <v>1926.8</v>
      </c>
      <c r="D21" s="41">
        <v>11412.5</v>
      </c>
      <c r="E21" s="41">
        <v>47</v>
      </c>
      <c r="F21" s="40"/>
      <c r="G21" s="37">
        <f t="shared" si="0"/>
        <v>5.923033008096326</v>
      </c>
      <c r="H21" s="38">
        <f t="shared" si="1"/>
        <v>242.81914893617022</v>
      </c>
    </row>
    <row r="22" spans="1:8" ht="19.5" customHeight="1">
      <c r="A22" s="39"/>
      <c r="B22" s="2" t="s">
        <v>86</v>
      </c>
      <c r="C22" s="40"/>
      <c r="D22" s="41"/>
      <c r="E22" s="41"/>
      <c r="F22" s="40"/>
      <c r="G22" s="37" t="e">
        <f t="shared" si="0"/>
        <v>#DIV/0!</v>
      </c>
      <c r="H22" s="38" t="e">
        <f t="shared" si="1"/>
        <v>#DIV/0!</v>
      </c>
    </row>
    <row r="23" spans="1:8" ht="19.5" customHeight="1">
      <c r="A23" s="39"/>
      <c r="B23" s="2" t="s">
        <v>87</v>
      </c>
      <c r="C23" s="40"/>
      <c r="D23" s="41">
        <v>0</v>
      </c>
      <c r="E23" s="41"/>
      <c r="F23" s="40"/>
      <c r="G23" s="37" t="e">
        <f t="shared" si="0"/>
        <v>#DIV/0!</v>
      </c>
      <c r="H23" s="38" t="e">
        <f t="shared" si="1"/>
        <v>#DIV/0!</v>
      </c>
    </row>
    <row r="24" spans="1:8" ht="19.5" customHeight="1">
      <c r="A24" s="39"/>
      <c r="B24" s="2" t="s">
        <v>88</v>
      </c>
      <c r="C24" s="40">
        <v>1500</v>
      </c>
      <c r="D24" s="41">
        <v>3116</v>
      </c>
      <c r="E24" s="41">
        <v>3116</v>
      </c>
      <c r="F24" s="40">
        <v>3116</v>
      </c>
      <c r="G24" s="37">
        <f t="shared" si="0"/>
        <v>2.0773333333333333</v>
      </c>
      <c r="H24" s="38">
        <f t="shared" si="1"/>
        <v>1</v>
      </c>
    </row>
    <row r="25" spans="1:8" ht="19.5" customHeight="1">
      <c r="A25" s="42">
        <v>4</v>
      </c>
      <c r="B25" s="48" t="s">
        <v>89</v>
      </c>
      <c r="C25" s="44">
        <f>C20+C21+C22+C23+C24</f>
        <v>3526.8</v>
      </c>
      <c r="D25" s="44">
        <f>SUM(D20:D24)</f>
        <v>14778.5</v>
      </c>
      <c r="E25" s="44">
        <f>SUM(E20:E24)</f>
        <v>3253</v>
      </c>
      <c r="F25" s="45">
        <f>SUM(F20:F24)</f>
        <v>3286</v>
      </c>
      <c r="G25" s="46">
        <f t="shared" si="0"/>
        <v>4.190342520131564</v>
      </c>
      <c r="H25" s="47">
        <f t="shared" si="1"/>
        <v>4.543037196434061</v>
      </c>
    </row>
    <row r="26" spans="1:8" ht="19.5" customHeight="1">
      <c r="A26" s="39"/>
      <c r="B26" s="34" t="s">
        <v>90</v>
      </c>
      <c r="C26" s="40">
        <v>625</v>
      </c>
      <c r="D26" s="41">
        <v>719</v>
      </c>
      <c r="E26" s="41">
        <v>3123</v>
      </c>
      <c r="F26" s="41">
        <v>300</v>
      </c>
      <c r="G26" s="37">
        <f t="shared" si="0"/>
        <v>1.1504</v>
      </c>
      <c r="H26" s="38">
        <f t="shared" si="1"/>
        <v>0.23022734550112073</v>
      </c>
    </row>
    <row r="27" spans="1:8" ht="19.5" customHeight="1">
      <c r="A27" s="39"/>
      <c r="B27" s="2" t="s">
        <v>74</v>
      </c>
      <c r="C27" s="40">
        <v>0</v>
      </c>
      <c r="D27" s="41"/>
      <c r="E27" s="50"/>
      <c r="F27" s="49"/>
      <c r="G27" s="37" t="e">
        <f t="shared" si="0"/>
        <v>#DIV/0!</v>
      </c>
      <c r="H27" s="38" t="e">
        <f t="shared" si="1"/>
        <v>#DIV/0!</v>
      </c>
    </row>
    <row r="28" spans="1:8" ht="19.5" customHeight="1">
      <c r="A28" s="42">
        <v>5</v>
      </c>
      <c r="B28" s="43" t="s">
        <v>31</v>
      </c>
      <c r="C28" s="44">
        <f>SUM(C26:C27)</f>
        <v>625</v>
      </c>
      <c r="D28" s="44">
        <f>SUM(D26:D27)</f>
        <v>719</v>
      </c>
      <c r="E28" s="44">
        <f>SUM(E26:E27)</f>
        <v>3123</v>
      </c>
      <c r="F28" s="45">
        <f>SUM(F26:F27)</f>
        <v>300</v>
      </c>
      <c r="G28" s="46">
        <f t="shared" si="0"/>
        <v>1.1504</v>
      </c>
      <c r="H28" s="47">
        <f t="shared" si="1"/>
        <v>0.23022734550112073</v>
      </c>
    </row>
    <row r="29" spans="1:8" ht="19.5" customHeight="1">
      <c r="A29" s="39"/>
      <c r="B29" s="2" t="s">
        <v>91</v>
      </c>
      <c r="C29" s="40">
        <v>1118</v>
      </c>
      <c r="D29" s="40">
        <v>380</v>
      </c>
      <c r="E29" s="40">
        <v>80</v>
      </c>
      <c r="F29" s="40">
        <v>0</v>
      </c>
      <c r="G29" s="37">
        <f t="shared" si="0"/>
        <v>0.33989266547406083</v>
      </c>
      <c r="H29" s="38">
        <f t="shared" si="1"/>
        <v>4.75</v>
      </c>
    </row>
    <row r="30" spans="1:8" ht="19.5" customHeight="1">
      <c r="A30" s="39"/>
      <c r="B30" s="2" t="s">
        <v>92</v>
      </c>
      <c r="C30" s="40">
        <v>5500</v>
      </c>
      <c r="D30" s="40">
        <v>277</v>
      </c>
      <c r="E30" s="40">
        <v>395</v>
      </c>
      <c r="F30" s="40">
        <v>834</v>
      </c>
      <c r="G30" s="37">
        <f t="shared" si="0"/>
        <v>0.05036363636363636</v>
      </c>
      <c r="H30" s="38">
        <f t="shared" si="1"/>
        <v>0.7012658227848101</v>
      </c>
    </row>
    <row r="31" spans="1:8" ht="19.5" customHeight="1">
      <c r="A31" s="42">
        <v>6</v>
      </c>
      <c r="B31" s="43" t="s">
        <v>32</v>
      </c>
      <c r="C31" s="44">
        <f>SUM(C29:C30)</f>
        <v>6618</v>
      </c>
      <c r="D31" s="44">
        <f>SUM(D29:D30)</f>
        <v>657</v>
      </c>
      <c r="E31" s="44">
        <f>SUM(E29:E30)</f>
        <v>475</v>
      </c>
      <c r="F31" s="45">
        <f>SUM(F29:F30)</f>
        <v>834</v>
      </c>
      <c r="G31" s="46">
        <f t="shared" si="0"/>
        <v>0.09927470534904805</v>
      </c>
      <c r="H31" s="47">
        <f t="shared" si="1"/>
        <v>1.3831578947368421</v>
      </c>
    </row>
    <row r="32" spans="1:8" ht="19.5" customHeight="1">
      <c r="A32" s="39"/>
      <c r="B32" s="2" t="s">
        <v>93</v>
      </c>
      <c r="C32" s="51"/>
      <c r="D32" s="51"/>
      <c r="E32" s="51"/>
      <c r="F32" s="40"/>
      <c r="G32" s="37" t="e">
        <f t="shared" si="0"/>
        <v>#DIV/0!</v>
      </c>
      <c r="H32" s="38" t="e">
        <f t="shared" si="1"/>
        <v>#DIV/0!</v>
      </c>
    </row>
    <row r="33" spans="1:8" ht="19.5" customHeight="1">
      <c r="A33" s="39"/>
      <c r="B33" s="2" t="s">
        <v>94</v>
      </c>
      <c r="C33" s="40">
        <v>10000</v>
      </c>
      <c r="D33" s="40">
        <v>17961</v>
      </c>
      <c r="E33" s="40">
        <v>15848</v>
      </c>
      <c r="F33" s="40">
        <v>11693</v>
      </c>
      <c r="G33" s="37">
        <f t="shared" si="0"/>
        <v>1.7961</v>
      </c>
      <c r="H33" s="38">
        <f t="shared" si="1"/>
        <v>1.133329126703685</v>
      </c>
    </row>
    <row r="34" spans="1:8" ht="19.5" customHeight="1">
      <c r="A34" s="42">
        <v>7</v>
      </c>
      <c r="B34" s="52" t="s">
        <v>95</v>
      </c>
      <c r="C34" s="44">
        <f>SUM(C32:C33)</f>
        <v>10000</v>
      </c>
      <c r="D34" s="44">
        <f>SUM(D32:D33)</f>
        <v>17961</v>
      </c>
      <c r="E34" s="44">
        <f>SUM(E32:E33)</f>
        <v>15848</v>
      </c>
      <c r="F34" s="45">
        <f>SUM(F32:F33)</f>
        <v>11693</v>
      </c>
      <c r="G34" s="46">
        <f t="shared" si="0"/>
        <v>1.7961</v>
      </c>
      <c r="H34" s="47">
        <f t="shared" si="1"/>
        <v>1.133329126703685</v>
      </c>
    </row>
    <row r="35" spans="1:8" ht="19.5" customHeight="1">
      <c r="A35" s="39"/>
      <c r="B35" s="2" t="s">
        <v>96</v>
      </c>
      <c r="C35" s="40">
        <v>34000</v>
      </c>
      <c r="D35" s="41">
        <v>60466.58</v>
      </c>
      <c r="E35" s="41">
        <v>109607.04</v>
      </c>
      <c r="F35" s="40">
        <v>35632.39</v>
      </c>
      <c r="G35" s="37">
        <f t="shared" si="0"/>
        <v>1.778428823529412</v>
      </c>
      <c r="H35" s="38">
        <f t="shared" si="1"/>
        <v>0.5516669367223128</v>
      </c>
    </row>
    <row r="36" spans="1:8" ht="19.5" customHeight="1">
      <c r="A36" s="39"/>
      <c r="B36" s="2" t="s">
        <v>97</v>
      </c>
      <c r="C36" s="53">
        <v>3000</v>
      </c>
      <c r="D36" s="41">
        <v>12982.09</v>
      </c>
      <c r="E36" s="41">
        <v>172.66</v>
      </c>
      <c r="F36" s="40">
        <v>427.5</v>
      </c>
      <c r="G36" s="37">
        <f t="shared" si="0"/>
        <v>4.3273633333333335</v>
      </c>
      <c r="H36" s="38">
        <f t="shared" si="1"/>
        <v>75.188752461485</v>
      </c>
    </row>
    <row r="37" spans="1:8" ht="19.5" customHeight="1">
      <c r="A37" s="39"/>
      <c r="B37" s="2" t="s">
        <v>98</v>
      </c>
      <c r="C37" s="53">
        <v>3600</v>
      </c>
      <c r="D37" s="41">
        <v>1082.62</v>
      </c>
      <c r="E37" s="41">
        <v>4754.75</v>
      </c>
      <c r="F37" s="40">
        <v>2799.43</v>
      </c>
      <c r="G37" s="37">
        <f t="shared" si="0"/>
        <v>0.30072777777777776</v>
      </c>
      <c r="H37" s="38">
        <f t="shared" si="1"/>
        <v>0.22769230769230767</v>
      </c>
    </row>
    <row r="38" spans="1:8" ht="19.5" customHeight="1">
      <c r="A38" s="39"/>
      <c r="B38" s="2" t="s">
        <v>99</v>
      </c>
      <c r="C38" s="53">
        <v>3176</v>
      </c>
      <c r="D38" s="41">
        <v>360</v>
      </c>
      <c r="E38" s="41">
        <v>120.5</v>
      </c>
      <c r="F38" s="40">
        <v>168</v>
      </c>
      <c r="G38" s="37">
        <f t="shared" si="0"/>
        <v>0.11335012594458438</v>
      </c>
      <c r="H38" s="38">
        <f t="shared" si="1"/>
        <v>2.987551867219917</v>
      </c>
    </row>
    <row r="39" spans="1:8" ht="19.5" customHeight="1">
      <c r="A39" s="39"/>
      <c r="B39" s="54" t="s">
        <v>100</v>
      </c>
      <c r="C39" s="53">
        <v>1164.5</v>
      </c>
      <c r="D39" s="41"/>
      <c r="E39" s="41"/>
      <c r="F39" s="40"/>
      <c r="G39" s="37">
        <f t="shared" si="0"/>
        <v>0</v>
      </c>
      <c r="H39" s="38" t="e">
        <f t="shared" si="1"/>
        <v>#DIV/0!</v>
      </c>
    </row>
    <row r="40" spans="1:8" ht="19.5" customHeight="1">
      <c r="A40" s="42">
        <v>8</v>
      </c>
      <c r="B40" s="55" t="s">
        <v>30</v>
      </c>
      <c r="C40" s="56">
        <f>SUM(C35:C39)</f>
        <v>44940.5</v>
      </c>
      <c r="D40" s="56">
        <f>SUM(D35:D39)</f>
        <v>74891.29</v>
      </c>
      <c r="E40" s="56">
        <f>SUM(E35:E39)</f>
        <v>114654.95</v>
      </c>
      <c r="F40" s="57">
        <f>F35+F36+F37+F38+F39</f>
        <v>39027.32</v>
      </c>
      <c r="G40" s="46">
        <f t="shared" si="0"/>
        <v>1.666454311812285</v>
      </c>
      <c r="H40" s="47">
        <f t="shared" si="1"/>
        <v>0.6531884580648284</v>
      </c>
    </row>
    <row r="41" spans="1:8" ht="19.5" customHeight="1">
      <c r="A41" s="58">
        <v>9</v>
      </c>
      <c r="B41" s="59" t="s">
        <v>101</v>
      </c>
      <c r="C41" s="60">
        <v>4000</v>
      </c>
      <c r="D41" s="60">
        <v>7411.9</v>
      </c>
      <c r="E41" s="60">
        <v>6439</v>
      </c>
      <c r="F41" s="60">
        <v>7735.1</v>
      </c>
      <c r="G41" s="37">
        <f t="shared" si="0"/>
        <v>1.8529749999999998</v>
      </c>
      <c r="H41" s="38">
        <f t="shared" si="1"/>
        <v>1.1510948905109488</v>
      </c>
    </row>
    <row r="42" spans="1:8" ht="19.5" customHeight="1">
      <c r="A42" s="58">
        <v>10</v>
      </c>
      <c r="B42" s="59" t="s">
        <v>34</v>
      </c>
      <c r="C42" s="60">
        <v>1000</v>
      </c>
      <c r="D42" s="60">
        <v>717</v>
      </c>
      <c r="E42" s="60">
        <v>1004</v>
      </c>
      <c r="F42" s="60">
        <v>1090</v>
      </c>
      <c r="G42" s="37">
        <f t="shared" si="0"/>
        <v>0.717</v>
      </c>
      <c r="H42" s="38">
        <f t="shared" si="1"/>
        <v>0.7141434262948207</v>
      </c>
    </row>
    <row r="43" spans="1:8" ht="19.5" customHeight="1">
      <c r="A43" s="61">
        <v>11</v>
      </c>
      <c r="B43" s="59" t="s">
        <v>102</v>
      </c>
      <c r="C43" s="60">
        <v>26000</v>
      </c>
      <c r="D43" s="60">
        <v>29670</v>
      </c>
      <c r="E43" s="60">
        <v>29986.47</v>
      </c>
      <c r="F43" s="60">
        <v>20441</v>
      </c>
      <c r="G43" s="37">
        <f t="shared" si="0"/>
        <v>1.1411538461538462</v>
      </c>
      <c r="H43" s="38">
        <f t="shared" si="1"/>
        <v>0.9894462402543547</v>
      </c>
    </row>
    <row r="44" spans="1:8" ht="19.5" customHeight="1">
      <c r="A44" s="62">
        <v>12</v>
      </c>
      <c r="B44" s="63" t="s">
        <v>103</v>
      </c>
      <c r="C44" s="67"/>
      <c r="D44" s="68"/>
      <c r="E44" s="51">
        <v>884.52</v>
      </c>
      <c r="F44" s="65">
        <v>1164.61</v>
      </c>
      <c r="G44" s="38" t="e">
        <f t="shared" si="0"/>
        <v>#DIV/0!</v>
      </c>
      <c r="H44" s="38">
        <f t="shared" si="1"/>
        <v>0</v>
      </c>
    </row>
    <row r="45" spans="1:8" ht="19.5" customHeight="1">
      <c r="A45" s="62">
        <v>13</v>
      </c>
      <c r="B45" s="66" t="s">
        <v>104</v>
      </c>
      <c r="C45" s="67"/>
      <c r="D45" s="68"/>
      <c r="E45" s="68"/>
      <c r="F45" s="69"/>
      <c r="G45" s="38" t="e">
        <f t="shared" si="0"/>
        <v>#DIV/0!</v>
      </c>
      <c r="H45" s="38" t="e">
        <f t="shared" si="1"/>
        <v>#DIV/0!</v>
      </c>
    </row>
    <row r="46" spans="1:8" ht="19.5" customHeight="1">
      <c r="A46" s="58">
        <v>14</v>
      </c>
      <c r="B46" s="66" t="s">
        <v>105</v>
      </c>
      <c r="C46" s="64"/>
      <c r="D46" s="70"/>
      <c r="E46" s="70"/>
      <c r="F46" s="69"/>
      <c r="G46" s="37" t="e">
        <f t="shared" si="0"/>
        <v>#DIV/0!</v>
      </c>
      <c r="H46" s="38" t="e">
        <f t="shared" si="1"/>
        <v>#DIV/0!</v>
      </c>
    </row>
    <row r="47" spans="1:8" ht="19.5" customHeight="1">
      <c r="A47" s="71">
        <v>15</v>
      </c>
      <c r="B47" s="66" t="s">
        <v>106</v>
      </c>
      <c r="C47" s="64"/>
      <c r="D47" s="70"/>
      <c r="E47" s="70"/>
      <c r="F47" s="69"/>
      <c r="G47" s="37" t="e">
        <f t="shared" si="0"/>
        <v>#DIV/0!</v>
      </c>
      <c r="H47" s="38" t="e">
        <f t="shared" si="1"/>
        <v>#DIV/0!</v>
      </c>
    </row>
    <row r="48" spans="1:8" ht="19.5" customHeight="1" thickBot="1">
      <c r="A48" s="72" t="s">
        <v>107</v>
      </c>
      <c r="B48" s="73" t="s">
        <v>108</v>
      </c>
      <c r="C48" s="74">
        <f>C10+C15+C19+C25+C28+C31+C34+C40+C41+C42+C43+C44+C45+C46+C47</f>
        <v>420910.3</v>
      </c>
      <c r="D48" s="74">
        <f>D10+D15+D19+D25+D28+D31+D34+D40+D41+D42+D43+D44+D45+D46+D47</f>
        <v>704084.84</v>
      </c>
      <c r="E48" s="74">
        <f>E10+E15+E19+E25+E28+E31+E34+E40+E41+E42+E43+E44+E45+E46+E47</f>
        <v>625282.58</v>
      </c>
      <c r="F48" s="74">
        <f>F10+F15+F19+F25+F28+F31+F34+F40+F41+F42+F43+F44+F45+F46+F47</f>
        <v>337328.83</v>
      </c>
      <c r="G48" s="75">
        <f>D48/C48</f>
        <v>1.672766952958861</v>
      </c>
      <c r="H48" s="75">
        <f t="shared" si="1"/>
        <v>1.126026635829196</v>
      </c>
    </row>
    <row r="49" ht="15.75" thickTop="1">
      <c r="F49" s="1" t="s">
        <v>65</v>
      </c>
    </row>
  </sheetData>
  <sheetProtection/>
  <mergeCells count="1">
    <mergeCell ref="B2:G2"/>
  </mergeCells>
  <printOptions/>
  <pageMargins left="0" right="0" top="0" bottom="0" header="0" footer="0"/>
  <pageSetup horizontalDpi="600" verticalDpi="600" orientation="portrait" paperSize="9" scale="76" r:id="rId5"/>
  <drawing r:id="rId4"/>
  <legacyDrawing r:id="rId3"/>
  <oleObjects>
    <oleObject progId="CorelDRAW.Graphic.11" shapeId="1446108" r:id="rId1"/>
    <oleObject progId="CorelDRAW.Graphic.11" shapeId="1152651" r:id="rId2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Gani Rama</dc:creator>
  <cp:keywords/>
  <dc:description/>
  <cp:lastModifiedBy>Gani Rama</cp:lastModifiedBy>
  <cp:lastPrinted>2022-07-21T13:03:21Z</cp:lastPrinted>
  <dcterms:created xsi:type="dcterms:W3CDTF">2019-03-07T12:32:34Z</dcterms:created>
  <dcterms:modified xsi:type="dcterms:W3CDTF">2023-05-03T13:36:40Z</dcterms:modified>
  <cp:category/>
  <cp:version/>
  <cp:contentType/>
  <cp:contentStatus/>
</cp:coreProperties>
</file>