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PENZIMET MUJORE NË ANALITIK" sheetId="1" r:id="rId1"/>
    <sheet name="TE HYRAT MUJORE NË ANALITIK" sheetId="2" r:id="rId2"/>
  </sheets>
  <definedNames>
    <definedName name="_xlnm.Print_Area" localSheetId="0">'SHPENZIMET MUJORE NË ANALITIK'!$A$1:$F$62</definedName>
    <definedName name="_xlnm.Print_Area" localSheetId="1">'TE HYRAT MUJORE NË ANALITIK'!$A$1:$H$51</definedName>
  </definedNames>
  <calcPr fullCalcOnLoad="1"/>
</workbook>
</file>

<file path=xl/sharedStrings.xml><?xml version="1.0" encoding="utf-8"?>
<sst xmlns="http://schemas.openxmlformats.org/spreadsheetml/2006/main" count="125" uniqueCount="125">
  <si>
    <t>Përshkrim</t>
  </si>
  <si>
    <t xml:space="preserve">    632  -  GJAKOVË</t>
  </si>
  <si>
    <t xml:space="preserve">      13210  -  RRYMA</t>
  </si>
  <si>
    <t xml:space="preserve">      13220  -  UJI</t>
  </si>
  <si>
    <t xml:space="preserve">      13230  -  MBETURINAT</t>
  </si>
  <si>
    <t xml:space="preserve">      13240  -  NGROHJA QENDRORE</t>
  </si>
  <si>
    <t xml:space="preserve">      13250  -  SHPENZIMET TELEFONIKE</t>
  </si>
  <si>
    <t xml:space="preserve">      13330  -  SHPENZIMET POSTARE</t>
  </si>
  <si>
    <t xml:space="preserve">      13610  -  FURNIZIME PËR ZYRË</t>
  </si>
  <si>
    <t xml:space="preserve">      13951  -  SIGURIMI I AUTOMJETEVE</t>
  </si>
  <si>
    <t xml:space="preserve">      14220  -  BOTIMET E PUBLIKIMEVE</t>
  </si>
  <si>
    <t xml:space="preserve">      14310  -  DREKA ZYRTARE</t>
  </si>
  <si>
    <t>Total Balance</t>
  </si>
  <si>
    <t xml:space="preserve">      11110  -  PAGAT NETO PËRMES LISTAVE TË PAGAVE</t>
  </si>
  <si>
    <t xml:space="preserve">      11115  -  PAGESA PËR SINDIKATE</t>
  </si>
  <si>
    <t xml:space="preserve">      11125  -  ANËTARËSIM - ODA E INFERMIERËVE TË KOSOVËS</t>
  </si>
  <si>
    <t xml:space="preserve">      11500  -  TATIMI NDALUR NË TË ARDHURAT PERSONALE</t>
  </si>
  <si>
    <t xml:space="preserve">      11600  -  KONTRIBUTI PENSIONAL - PUNËTORI</t>
  </si>
  <si>
    <t xml:space="preserve">      11700  -  KONTRIBUTI PENSIONAL - PUNËDHËNËS</t>
  </si>
  <si>
    <t xml:space="preserve">      13140  -  SHPENZIMET E UDHËTIMEVE  ZYRTARE JASHTË VENDIT</t>
  </si>
  <si>
    <t xml:space="preserve">      13141  -  SHPENZIME TE VOGLA - PARA XHEPI</t>
  </si>
  <si>
    <t xml:space="preserve">      13310  -  SHPENZIMET PËR INTERNET</t>
  </si>
  <si>
    <t xml:space="preserve">      13460  -  SHËRBIME  KONTRAKTUESE TJERA</t>
  </si>
  <si>
    <t xml:space="preserve">      13509  -  PAJISJE TJERA &lt;1000</t>
  </si>
  <si>
    <t xml:space="preserve">      13720  -  NAFTE PËR NGROHJE QENDRORE</t>
  </si>
  <si>
    <t xml:space="preserve">      13780  -  KARBURANT PËR VETURA</t>
  </si>
  <si>
    <t xml:space="preserve">      13810  -  AVANC PËR PARA TE IMËT(PETTY CASH)</t>
  </si>
  <si>
    <t xml:space="preserve">      14010  -  MIRËMBAJTJA  RIPARIMI I AUTOMJETEVE</t>
  </si>
  <si>
    <t xml:space="preserve">      14020  -  MIRËMBAJTJA E NDËRTESAVE</t>
  </si>
  <si>
    <t xml:space="preserve">      14050  -  MIRËMBAJTA E MOBILEVE DHE PAJISJEVE</t>
  </si>
  <si>
    <t xml:space="preserve">      14140  -  QIRAJA - MAKINERIA</t>
  </si>
  <si>
    <t xml:space="preserve">      14410  -  SHPENZIME - VENDIMET E GJYKATAVE</t>
  </si>
  <si>
    <t xml:space="preserve">      11126  -  ANËTARËSIM - ODA E MJEKËVE TË KOSOVËS</t>
  </si>
  <si>
    <t xml:space="preserve">      13450  -  SHËRBIME SHTYPJE - JO MARKETING</t>
  </si>
  <si>
    <t xml:space="preserve">      13501  -  MOBILEJE (MË PAK SE 1000 EURO)</t>
  </si>
  <si>
    <t xml:space="preserve">      13640  -  FURNIZIME PASTRIMI</t>
  </si>
  <si>
    <t xml:space="preserve">      13710  -  VAJ</t>
  </si>
  <si>
    <t xml:space="preserve">      13760  -  DRU</t>
  </si>
  <si>
    <t xml:space="preserve">      13770  -  DERIVATE PËR GJENERATOR</t>
  </si>
  <si>
    <t xml:space="preserve">      14024  -  MIRËMBAJTJA OBJEKTEVE SHËNDETËSORE</t>
  </si>
  <si>
    <t xml:space="preserve">      14032  -  MIRËMBAJTJA AUTO RRUGËVE LOKALE</t>
  </si>
  <si>
    <t xml:space="preserve">      31120  -  NDËRTESAT ADMINISTRATËS AFARISTE</t>
  </si>
  <si>
    <t xml:space="preserve">      31270  -  MIRËMBAJTJA INVESTIME</t>
  </si>
  <si>
    <t xml:space="preserve">      34000  -  PAGESA - VENDIME GJYQËSORE</t>
  </si>
  <si>
    <t xml:space="preserve">      11900  -  PAGESA PËR VENDIME GJYQËSORË</t>
  </si>
  <si>
    <t xml:space="preserve">      13132  -  AKOMODIMI I UDHËTIMEVE  ZYRTARË BRENDA VENDI</t>
  </si>
  <si>
    <t xml:space="preserve">      13320  -  SHPENZIMET E TELEFONISË MOBILE</t>
  </si>
  <si>
    <t xml:space="preserve">      13508  -  PAJISJE TRAFIKU &lt;1000</t>
  </si>
  <si>
    <t xml:space="preserve">      13620  -  FURNIZIM ME USHQIM DHE PIJE(JO DREKA ZYRTARE</t>
  </si>
  <si>
    <t xml:space="preserve">      13630  -  FURNIZIME MJEKËSORE</t>
  </si>
  <si>
    <t xml:space="preserve">      13650  -  FURNIZIM ME VESHMBATHJE</t>
  </si>
  <si>
    <t xml:space="preserve">      14040  -  MIRËMBAJTJA E TEKNOLOGJISË INFORMATIVE</t>
  </si>
  <si>
    <t xml:space="preserve">      22200  -  PAGESA PËR PËRFITUESIT INDIVIDUAL</t>
  </si>
  <si>
    <t xml:space="preserve">      31125  -  OBJEKTET MEMORIALË</t>
  </si>
  <si>
    <t xml:space="preserve">      31230  -  NDËRTIMI I RRUGËVE LOKALE</t>
  </si>
  <si>
    <t xml:space="preserve">      31510  -  FURNIZIMI ME RRYMË GJENRATOR TRAFNS</t>
  </si>
  <si>
    <t xml:space="preserve">      14023  -  MIRËMBAJTJA E SHKOLLAVE</t>
  </si>
  <si>
    <t xml:space="preserve">      14130  -  QIRAJA - PAJISJET</t>
  </si>
  <si>
    <t xml:space="preserve">      13490  -  SHËRBIMET E VARRIMIT</t>
  </si>
  <si>
    <t>GANI RAMA</t>
  </si>
  <si>
    <t>Nr</t>
  </si>
  <si>
    <t>BURIMET E TË ARDHURAVE</t>
  </si>
  <si>
    <t>50013  -  TAKSA PËR  CERTIFIKATAT E LINDJES</t>
  </si>
  <si>
    <t>50014  -  TAKSA PËR  CERTIFIKATAT E KURORËZIMIT</t>
  </si>
  <si>
    <t>50015  -  TAKSA PËR CERTIFIKATAT E VDEKJES</t>
  </si>
  <si>
    <t>50016  -  TAKSA PËR  CERTIFIKATA TJERA</t>
  </si>
  <si>
    <t xml:space="preserve">50017  -  TAKSA PËR VERIFIKIMIN E  DOKUM. </t>
  </si>
  <si>
    <t>50019  -  TAKSA  TJERA ADMINISTRATIVE</t>
  </si>
  <si>
    <t>ADMINISTRATA</t>
  </si>
  <si>
    <t>50019  -  GJOBAT PER PIJE ALKOHOLIKE</t>
  </si>
  <si>
    <t>50104  -  GJOBAT NGA INSPEKTORATI</t>
  </si>
  <si>
    <t xml:space="preserve">50505  -  INSPEKTIMI VETERINAR </t>
  </si>
  <si>
    <t>50507  -  INSPEKTIMI HIGJIENIK SANITAR</t>
  </si>
  <si>
    <t>INSPEKCIONI</t>
  </si>
  <si>
    <t>40110  -  TATIMI NË PRONË</t>
  </si>
  <si>
    <t>50001  -  TAKSA - REGJISTRIMI I AUTOMJETEVE</t>
  </si>
  <si>
    <t>50408  -  QIRAJA NGA OBJEKTET PUBLIKE</t>
  </si>
  <si>
    <t>FINANCAT</t>
  </si>
  <si>
    <t>50005  -  TAKSA E LEJEVE  TË VOZITJES</t>
  </si>
  <si>
    <t>50008  -  TAKSA PER PARKINGJE</t>
  </si>
  <si>
    <t>50103  -  SEKUSTRIMIM AUTOMJETEVE</t>
  </si>
  <si>
    <t>50401  -  SHITJA E AUTOMJETEVE</t>
  </si>
  <si>
    <t>50406  -  PRONA PUBLIKE PËR TREGTI TË HAPUR</t>
  </si>
  <si>
    <t>SHERBIMET PUBLIKE</t>
  </si>
  <si>
    <t>50012  -  TAKSA PËR  NDRIMIN E DESTINAC. TE TOKES</t>
  </si>
  <si>
    <t>Pylltaria-Shitja e drunjeve të konfiskuar</t>
  </si>
  <si>
    <t>BUJQESIA</t>
  </si>
  <si>
    <t>50019  -  TAKSA ADMINISTRATIVE-ZGJATJA E ORARIT</t>
  </si>
  <si>
    <t>50029  -  TAKSA  PËR USHTRIMIN E VEPRIMTARISË</t>
  </si>
  <si>
    <t>ZHVILLIMI EKONOMIK</t>
  </si>
  <si>
    <t xml:space="preserve">50503  -  TAKSA  PËR EKSPERTIZA </t>
  </si>
  <si>
    <t>50504  -  TAKSA  PËR MATJEN E TOKËS NË TEREN</t>
  </si>
  <si>
    <t>KADASTËR</t>
  </si>
  <si>
    <t>50009  -  TAKSA PËR LEJE NDËRTIMI</t>
  </si>
  <si>
    <t>50011  -  TAKSA PËR  REGJISTR. E TRASHËG.</t>
  </si>
  <si>
    <t>50026  -  TAKSA PËR LEGALIZIMIN E OBJEKTEVE</t>
  </si>
  <si>
    <t>50405  -  SHFRYTËZIMI I PRONËS PUBLIKE</t>
  </si>
  <si>
    <t>50408   -  QIRAJA PER SHFRYTZIMIN E BANESAVE</t>
  </si>
  <si>
    <t>URBANIZMI</t>
  </si>
  <si>
    <t>SHENDETËSIA</t>
  </si>
  <si>
    <t>KULTURA</t>
  </si>
  <si>
    <t xml:space="preserve">ARSIMI </t>
  </si>
  <si>
    <t>I</t>
  </si>
  <si>
    <t>TOTALI I ADMINISTRATES KOMUNALE</t>
  </si>
  <si>
    <t>DONACIONET</t>
  </si>
  <si>
    <t>II</t>
  </si>
  <si>
    <t>TOTALI ME DONACIONE</t>
  </si>
  <si>
    <t>TE HYRAT NGA TRAFIKU</t>
  </si>
  <si>
    <t>TE HYRAT NGA GJYKATA</t>
  </si>
  <si>
    <t>TE HYRAT NGA PYJET</t>
  </si>
  <si>
    <t>III</t>
  </si>
  <si>
    <t>TOTALI I TE HYRAVE KOMUNALE</t>
  </si>
  <si>
    <t xml:space="preserve">  Realizimi   Shkurt  2022</t>
  </si>
  <si>
    <t>Realizimi  Shkurt 2021</t>
  </si>
  <si>
    <t>Progresi me planif.</t>
  </si>
  <si>
    <t xml:space="preserve">               SHKURT- RAPORTI  ANALITIKE I SHPENZIMEVE MUJORE   PËR TRI VITE</t>
  </si>
  <si>
    <t xml:space="preserve">     SHKURT- RAPORTI ANALITIKE  I  TË HYRAVE MUJORE PËR TRI VITE</t>
  </si>
  <si>
    <t>Krahasimi       - 2 vite</t>
  </si>
  <si>
    <t>Krahasimi     - 1 vite</t>
  </si>
  <si>
    <t>SHKURT 2023</t>
  </si>
  <si>
    <t>SHKURT 2022</t>
  </si>
  <si>
    <t>SHKURT 2021</t>
  </si>
  <si>
    <t>Planifikimi  Shkurt 2023</t>
  </si>
  <si>
    <t xml:space="preserve">  Realizimi   Shkurt  2023</t>
  </si>
  <si>
    <t>Krahasimi       - 1 vite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</si>
</sst>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_-* #,##0.00_L_e_k_-;\-* #,##0.00_L_e_k_-;_-* &quot;-&quot;??_L_e_k_-;_-@_-"/>
  </numFmts>
  <fonts count="50">
    <font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i/>
      <sz val="10"/>
      <name val="Times New Roman"/>
      <family val="1"/>
    </font>
    <font>
      <sz val="9"/>
      <color indexed="8"/>
      <name val="Arial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0" xfId="0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4" borderId="0" xfId="0" applyFont="1" applyFill="1" applyAlignment="1">
      <alignment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4" borderId="11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Alignment="1">
      <alignment/>
    </xf>
    <xf numFmtId="10" fontId="7" fillId="34" borderId="12" xfId="0" applyNumberFormat="1" applyFont="1" applyFill="1" applyBorder="1" applyAlignment="1">
      <alignment/>
    </xf>
    <xf numFmtId="43" fontId="2" fillId="0" borderId="0" xfId="42" applyFont="1" applyAlignment="1">
      <alignment/>
    </xf>
    <xf numFmtId="43" fontId="3" fillId="34" borderId="13" xfId="42" applyFont="1" applyFill="1" applyBorder="1" applyAlignment="1" applyProtection="1">
      <alignment horizontal="right" vertical="center" wrapText="1"/>
      <protection/>
    </xf>
    <xf numFmtId="43" fontId="2" fillId="0" borderId="12" xfId="0" applyNumberFormat="1" applyFont="1" applyBorder="1" applyAlignment="1">
      <alignment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34" borderId="10" xfId="0" applyFont="1" applyFill="1" applyBorder="1" applyAlignment="1" applyProtection="1">
      <alignment vertical="center" wrapText="1"/>
      <protection/>
    </xf>
    <xf numFmtId="43" fontId="3" fillId="34" borderId="10" xfId="0" applyNumberFormat="1" applyFont="1" applyFill="1" applyBorder="1" applyAlignment="1" applyProtection="1">
      <alignment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43" fontId="1" fillId="33" borderId="0" xfId="42" applyFont="1" applyFill="1" applyBorder="1" applyAlignment="1" applyProtection="1">
      <alignment vertical="center" wrapText="1"/>
      <protection/>
    </xf>
    <xf numFmtId="43" fontId="1" fillId="33" borderId="10" xfId="42" applyFont="1" applyFill="1" applyBorder="1" applyAlignment="1" applyProtection="1">
      <alignment horizontal="center" vertical="center" wrapText="1"/>
      <protection/>
    </xf>
    <xf numFmtId="43" fontId="10" fillId="0" borderId="0" xfId="42" applyFont="1" applyAlignment="1">
      <alignment/>
    </xf>
    <xf numFmtId="10" fontId="10" fillId="0" borderId="12" xfId="0" applyNumberFormat="1" applyFont="1" applyFill="1" applyBorder="1" applyAlignment="1">
      <alignment/>
    </xf>
    <xf numFmtId="10" fontId="7" fillId="34" borderId="15" xfId="0" applyNumberFormat="1" applyFont="1" applyFill="1" applyBorder="1" applyAlignment="1">
      <alignment/>
    </xf>
    <xf numFmtId="10" fontId="10" fillId="0" borderId="15" xfId="0" applyNumberFormat="1" applyFont="1" applyFill="1" applyBorder="1" applyAlignment="1">
      <alignment/>
    </xf>
    <xf numFmtId="0" fontId="10" fillId="0" borderId="15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3" fillId="33" borderId="11" xfId="0" applyFont="1" applyFill="1" applyBorder="1" applyAlignment="1" applyProtection="1">
      <alignment horizontal="left" vertical="center" wrapText="1"/>
      <protection/>
    </xf>
    <xf numFmtId="10" fontId="10" fillId="33" borderId="12" xfId="42" applyNumberFormat="1" applyFont="1" applyFill="1" applyBorder="1" applyAlignment="1">
      <alignment horizontal="right" vertical="center" wrapText="1"/>
    </xf>
    <xf numFmtId="0" fontId="13" fillId="33" borderId="10" xfId="0" applyFont="1" applyFill="1" applyBorder="1" applyAlignment="1" applyProtection="1">
      <alignment horizontal="left" vertical="center" wrapText="1"/>
      <protection/>
    </xf>
    <xf numFmtId="10" fontId="7" fillId="34" borderId="12" xfId="42" applyNumberFormat="1" applyFont="1" applyFill="1" applyBorder="1" applyAlignment="1">
      <alignment horizontal="right" vertical="center" wrapText="1"/>
    </xf>
    <xf numFmtId="10" fontId="7" fillId="35" borderId="12" xfId="42" applyNumberFormat="1" applyFont="1" applyFill="1" applyBorder="1" applyAlignment="1">
      <alignment horizontal="right" vertical="center" wrapText="1"/>
    </xf>
    <xf numFmtId="10" fontId="10" fillId="33" borderId="15" xfId="42" applyNumberFormat="1" applyFont="1" applyFill="1" applyBorder="1" applyAlignment="1">
      <alignment horizontal="right" vertical="center" wrapText="1"/>
    </xf>
    <xf numFmtId="10" fontId="7" fillId="36" borderId="12" xfId="42" applyNumberFormat="1" applyFont="1" applyFill="1" applyBorder="1" applyAlignment="1">
      <alignment horizontal="right" vertical="center" wrapText="1"/>
    </xf>
    <xf numFmtId="10" fontId="7" fillId="0" borderId="12" xfId="42" applyNumberFormat="1" applyFont="1" applyFill="1" applyBorder="1" applyAlignment="1">
      <alignment horizontal="right" vertical="center" wrapText="1"/>
    </xf>
    <xf numFmtId="10" fontId="14" fillId="34" borderId="16" xfId="42" applyNumberFormat="1" applyFont="1" applyFill="1" applyBorder="1" applyAlignment="1">
      <alignment horizontal="right" vertical="center" wrapText="1"/>
    </xf>
    <xf numFmtId="0" fontId="7" fillId="36" borderId="12" xfId="0" applyFont="1" applyFill="1" applyBorder="1" applyAlignment="1">
      <alignment horizontal="left" vertical="center" wrapText="1"/>
    </xf>
    <xf numFmtId="0" fontId="7" fillId="36" borderId="17" xfId="0" applyFont="1" applyFill="1" applyBorder="1" applyAlignment="1">
      <alignment horizontal="left" vertical="center"/>
    </xf>
    <xf numFmtId="0" fontId="7" fillId="36" borderId="12" xfId="0" applyFont="1" applyFill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4" fontId="7" fillId="36" borderId="17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35" borderId="17" xfId="0" applyFont="1" applyFill="1" applyBorder="1" applyAlignment="1">
      <alignment horizontal="left" vertical="center"/>
    </xf>
    <xf numFmtId="0" fontId="14" fillId="34" borderId="18" xfId="0" applyFont="1" applyFill="1" applyBorder="1" applyAlignment="1">
      <alignment vertical="center"/>
    </xf>
    <xf numFmtId="0" fontId="4" fillId="37" borderId="16" xfId="0" applyFont="1" applyFill="1" applyBorder="1" applyAlignment="1">
      <alignment vertical="center"/>
    </xf>
    <xf numFmtId="0" fontId="14" fillId="34" borderId="1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34" borderId="19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 wrapText="1"/>
    </xf>
    <xf numFmtId="43" fontId="12" fillId="35" borderId="16" xfId="42" applyFont="1" applyFill="1" applyBorder="1" applyAlignment="1">
      <alignment horizontal="center" vertical="center" wrapText="1"/>
    </xf>
    <xf numFmtId="0" fontId="5" fillId="35" borderId="20" xfId="0" applyFont="1" applyFill="1" applyBorder="1" applyAlignment="1" applyProtection="1">
      <alignment horizontal="center" vertical="center" wrapText="1"/>
      <protection/>
    </xf>
    <xf numFmtId="0" fontId="7" fillId="34" borderId="16" xfId="0" applyFont="1" applyFill="1" applyBorder="1" applyAlignment="1">
      <alignment wrapText="1"/>
    </xf>
    <xf numFmtId="0" fontId="3" fillId="35" borderId="2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7" fillId="34" borderId="15" xfId="0" applyFont="1" applyFill="1" applyBorder="1" applyAlignment="1">
      <alignment horizontal="center" vertical="center"/>
    </xf>
    <xf numFmtId="10" fontId="7" fillId="0" borderId="15" xfId="42" applyNumberFormat="1" applyFont="1" applyFill="1" applyBorder="1" applyAlignment="1">
      <alignment horizontal="right" vertical="center" wrapText="1"/>
    </xf>
    <xf numFmtId="43" fontId="15" fillId="35" borderId="16" xfId="42" applyFont="1" applyFill="1" applyBorder="1" applyAlignment="1">
      <alignment horizontal="center" vertical="center" wrapText="1"/>
    </xf>
    <xf numFmtId="43" fontId="4" fillId="35" borderId="16" xfId="42" applyFont="1" applyFill="1" applyBorder="1" applyAlignment="1">
      <alignment horizontal="center" vertical="center" wrapText="1"/>
    </xf>
    <xf numFmtId="43" fontId="2" fillId="0" borderId="12" xfId="42" applyFont="1" applyBorder="1" applyAlignment="1">
      <alignment/>
    </xf>
    <xf numFmtId="43" fontId="2" fillId="33" borderId="12" xfId="42" applyFont="1" applyFill="1" applyBorder="1" applyAlignment="1">
      <alignment/>
    </xf>
    <xf numFmtId="43" fontId="4" fillId="34" borderId="12" xfId="42" applyFont="1" applyFill="1" applyBorder="1" applyAlignment="1">
      <alignment/>
    </xf>
    <xf numFmtId="43" fontId="2" fillId="0" borderId="12" xfId="42" applyFont="1" applyFill="1" applyBorder="1" applyAlignment="1">
      <alignment/>
    </xf>
    <xf numFmtId="43" fontId="2" fillId="0" borderId="12" xfId="42" applyFont="1" applyFill="1" applyBorder="1" applyAlignment="1">
      <alignment vertical="center"/>
    </xf>
    <xf numFmtId="43" fontId="2" fillId="38" borderId="12" xfId="42" applyFont="1" applyFill="1" applyBorder="1" applyAlignment="1">
      <alignment/>
    </xf>
    <xf numFmtId="43" fontId="4" fillId="34" borderId="12" xfId="42" applyFont="1" applyFill="1" applyBorder="1" applyAlignment="1">
      <alignment horizontal="center" vertical="center" wrapText="1"/>
    </xf>
    <xf numFmtId="43" fontId="4" fillId="36" borderId="12" xfId="42" applyFont="1" applyFill="1" applyBorder="1" applyAlignment="1">
      <alignment horizontal="center" vertical="center" wrapText="1"/>
    </xf>
    <xf numFmtId="43" fontId="4" fillId="35" borderId="12" xfId="42" applyFont="1" applyFill="1" applyBorder="1" applyAlignment="1">
      <alignment/>
    </xf>
    <xf numFmtId="43" fontId="4" fillId="34" borderId="16" xfId="42" applyFont="1" applyFill="1" applyBorder="1" applyAlignment="1">
      <alignment vertical="center"/>
    </xf>
    <xf numFmtId="43" fontId="2" fillId="33" borderId="15" xfId="42" applyFont="1" applyFill="1" applyBorder="1" applyAlignment="1">
      <alignment horizontal="center" vertical="center" wrapText="1"/>
    </xf>
    <xf numFmtId="43" fontId="2" fillId="0" borderId="15" xfId="42" applyFont="1" applyFill="1" applyBorder="1" applyAlignment="1">
      <alignment vertical="center"/>
    </xf>
    <xf numFmtId="0" fontId="11" fillId="0" borderId="0" xfId="0" applyFont="1" applyAlignment="1">
      <alignment vertical="center"/>
    </xf>
    <xf numFmtId="43" fontId="10" fillId="38" borderId="15" xfId="42" applyFont="1" applyFill="1" applyBorder="1" applyAlignment="1">
      <alignment/>
    </xf>
    <xf numFmtId="43" fontId="4" fillId="36" borderId="12" xfId="42" applyFont="1" applyFill="1" applyBorder="1" applyAlignment="1">
      <alignment/>
    </xf>
    <xf numFmtId="43" fontId="4" fillId="34" borderId="16" xfId="42" applyFont="1" applyFill="1" applyBorder="1" applyAlignment="1">
      <alignment/>
    </xf>
    <xf numFmtId="43" fontId="4" fillId="0" borderId="12" xfId="42" applyFont="1" applyFill="1" applyBorder="1" applyAlignment="1">
      <alignment/>
    </xf>
    <xf numFmtId="0" fontId="8" fillId="36" borderId="16" xfId="0" applyFont="1" applyFill="1" applyBorder="1" applyAlignment="1">
      <alignment wrapText="1"/>
    </xf>
    <xf numFmtId="0" fontId="5" fillId="34" borderId="2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0</xdr:col>
      <xdr:colOff>781050</xdr:colOff>
      <xdr:row>1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762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6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showGridLines="0" tabSelected="1" view="pageBreakPreview" zoomScale="110"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66.00390625" style="1" customWidth="1"/>
    <col min="2" max="3" width="13.7109375" style="10" customWidth="1"/>
    <col min="4" max="4" width="13.7109375" style="1" customWidth="1"/>
    <col min="5" max="5" width="10.140625" style="1" customWidth="1"/>
    <col min="6" max="6" width="10.00390625" style="1" customWidth="1"/>
    <col min="7" max="7" width="14.57421875" style="1" bestFit="1" customWidth="1"/>
    <col min="8" max="16384" width="9.140625" style="1" customWidth="1"/>
  </cols>
  <sheetData>
    <row r="1" spans="1:4" ht="35.25" customHeight="1">
      <c r="A1" s="6"/>
      <c r="B1" s="17"/>
      <c r="C1" s="17"/>
      <c r="D1" s="2"/>
    </row>
    <row r="2" spans="1:5" ht="32.25" customHeight="1">
      <c r="A2" s="86" t="s">
        <v>115</v>
      </c>
      <c r="B2" s="86"/>
      <c r="C2" s="86"/>
      <c r="D2" s="86"/>
      <c r="E2" s="86"/>
    </row>
    <row r="3" spans="1:6" s="8" customFormat="1" ht="29.25" thickBot="1">
      <c r="A3" s="60" t="s">
        <v>0</v>
      </c>
      <c r="B3" s="62" t="s">
        <v>119</v>
      </c>
      <c r="C3" s="62" t="s">
        <v>120</v>
      </c>
      <c r="D3" s="62" t="s">
        <v>121</v>
      </c>
      <c r="E3" s="61" t="s">
        <v>118</v>
      </c>
      <c r="F3" s="61" t="s">
        <v>117</v>
      </c>
    </row>
    <row r="4" spans="1:7" s="5" customFormat="1" ht="15.75" customHeight="1" thickTop="1">
      <c r="A4" s="7" t="s">
        <v>1</v>
      </c>
      <c r="B4" s="11">
        <f>B61</f>
        <v>1976121.68</v>
      </c>
      <c r="C4" s="11">
        <f>C61</f>
        <v>1414599.2999999996</v>
      </c>
      <c r="D4" s="11">
        <f>D61</f>
        <v>841286.01</v>
      </c>
      <c r="E4" s="9">
        <f>B4/C4</f>
        <v>1.3969480120624975</v>
      </c>
      <c r="F4" s="21">
        <f>B4/D4</f>
        <v>2.3489296820709047</v>
      </c>
      <c r="G4" s="8"/>
    </row>
    <row r="5" spans="1:7" s="5" customFormat="1" ht="15.75" customHeight="1">
      <c r="A5" s="3" t="s">
        <v>13</v>
      </c>
      <c r="B5" s="4">
        <v>1212006.96</v>
      </c>
      <c r="C5" s="18">
        <v>996297.08</v>
      </c>
      <c r="D5" s="12"/>
      <c r="E5" s="20">
        <f>B5/C5</f>
        <v>1.216511605152953</v>
      </c>
      <c r="F5" s="22" t="e">
        <f>B5/D5</f>
        <v>#DIV/0!</v>
      </c>
      <c r="G5" s="8"/>
    </row>
    <row r="6" spans="1:7" ht="15.75" customHeight="1">
      <c r="A6" s="3" t="s">
        <v>14</v>
      </c>
      <c r="B6" s="4">
        <v>2603.37</v>
      </c>
      <c r="C6" s="18">
        <v>5406.1</v>
      </c>
      <c r="D6" s="12"/>
      <c r="E6" s="20">
        <f aca="true" t="shared" si="0" ref="E6:E60">B6/C6</f>
        <v>0.48156156933834</v>
      </c>
      <c r="F6" s="22" t="e">
        <f aca="true" t="shared" si="1" ref="F6:F61">B6/D6</f>
        <v>#DIV/0!</v>
      </c>
      <c r="G6" s="8"/>
    </row>
    <row r="7" spans="1:7" ht="15.75" customHeight="1">
      <c r="A7" s="3" t="s">
        <v>15</v>
      </c>
      <c r="B7" s="4">
        <v>532.81</v>
      </c>
      <c r="C7" s="18">
        <v>557.64</v>
      </c>
      <c r="D7" s="12"/>
      <c r="E7" s="20">
        <f t="shared" si="0"/>
        <v>0.9554730650598952</v>
      </c>
      <c r="F7" s="22" t="e">
        <f t="shared" si="1"/>
        <v>#DIV/0!</v>
      </c>
      <c r="G7" s="8"/>
    </row>
    <row r="8" spans="1:7" ht="15.75" customHeight="1">
      <c r="A8" s="3" t="s">
        <v>32</v>
      </c>
      <c r="B8" s="4"/>
      <c r="C8" s="18">
        <v>4480</v>
      </c>
      <c r="D8" s="13"/>
      <c r="E8" s="20">
        <f t="shared" si="0"/>
        <v>0</v>
      </c>
      <c r="F8" s="22" t="e">
        <f t="shared" si="1"/>
        <v>#DIV/0!</v>
      </c>
      <c r="G8" s="8"/>
    </row>
    <row r="9" spans="1:7" ht="15.75" customHeight="1">
      <c r="A9" s="3" t="s">
        <v>16</v>
      </c>
      <c r="B9" s="4">
        <v>80815.25</v>
      </c>
      <c r="C9" s="18">
        <v>59268.77</v>
      </c>
      <c r="D9" s="12"/>
      <c r="E9" s="20">
        <f t="shared" si="0"/>
        <v>1.3635385043421688</v>
      </c>
      <c r="F9" s="22" t="e">
        <f t="shared" si="1"/>
        <v>#DIV/0!</v>
      </c>
      <c r="G9" s="8"/>
    </row>
    <row r="10" spans="1:7" ht="15.75" customHeight="1">
      <c r="A10" s="3" t="s">
        <v>17</v>
      </c>
      <c r="B10" s="4">
        <v>67845.39</v>
      </c>
      <c r="C10" s="18">
        <v>56068.41</v>
      </c>
      <c r="D10" s="12"/>
      <c r="E10" s="20">
        <f t="shared" si="0"/>
        <v>1.2100466198345912</v>
      </c>
      <c r="F10" s="22" t="e">
        <f t="shared" si="1"/>
        <v>#DIV/0!</v>
      </c>
      <c r="G10" s="8"/>
    </row>
    <row r="11" spans="1:7" ht="15.75" customHeight="1">
      <c r="A11" s="3" t="s">
        <v>18</v>
      </c>
      <c r="B11" s="4">
        <v>67845.39</v>
      </c>
      <c r="C11" s="18">
        <v>56068.41</v>
      </c>
      <c r="D11" s="12"/>
      <c r="E11" s="20">
        <f t="shared" si="0"/>
        <v>1.2100466198345912</v>
      </c>
      <c r="F11" s="22" t="e">
        <f t="shared" si="1"/>
        <v>#DIV/0!</v>
      </c>
      <c r="G11" s="8"/>
    </row>
    <row r="12" spans="1:7" ht="15.75" customHeight="1">
      <c r="A12" s="3" t="s">
        <v>44</v>
      </c>
      <c r="B12" s="4">
        <v>26440.6</v>
      </c>
      <c r="C12" s="18">
        <v>5104.56</v>
      </c>
      <c r="D12" s="16">
        <v>199497.89</v>
      </c>
      <c r="E12" s="20">
        <f t="shared" si="0"/>
        <v>5.1798000219411655</v>
      </c>
      <c r="F12" s="22">
        <f t="shared" si="1"/>
        <v>0.13253573759602166</v>
      </c>
      <c r="G12" s="8"/>
    </row>
    <row r="13" spans="1:7" ht="15.75" customHeight="1">
      <c r="A13" s="3" t="s">
        <v>45</v>
      </c>
      <c r="B13" s="16"/>
      <c r="C13" s="16"/>
      <c r="D13" s="16">
        <v>1652</v>
      </c>
      <c r="E13" s="20" t="e">
        <f t="shared" si="0"/>
        <v>#DIV/0!</v>
      </c>
      <c r="F13" s="22">
        <f t="shared" si="1"/>
        <v>0</v>
      </c>
      <c r="G13" s="8"/>
    </row>
    <row r="14" spans="1:7" ht="15.75" customHeight="1">
      <c r="A14" s="3" t="s">
        <v>19</v>
      </c>
      <c r="B14" s="13"/>
      <c r="C14" s="13"/>
      <c r="D14" s="13"/>
      <c r="E14" s="20" t="e">
        <f t="shared" si="0"/>
        <v>#DIV/0!</v>
      </c>
      <c r="F14" s="22" t="e">
        <f t="shared" si="1"/>
        <v>#DIV/0!</v>
      </c>
      <c r="G14" s="8"/>
    </row>
    <row r="15" spans="1:7" ht="15.75" customHeight="1">
      <c r="A15" s="3" t="s">
        <v>20</v>
      </c>
      <c r="B15" s="13">
        <v>78</v>
      </c>
      <c r="C15" s="13"/>
      <c r="D15" s="13"/>
      <c r="E15" s="20" t="e">
        <f t="shared" si="0"/>
        <v>#DIV/0!</v>
      </c>
      <c r="F15" s="22" t="e">
        <f t="shared" si="1"/>
        <v>#DIV/0!</v>
      </c>
      <c r="G15" s="8"/>
    </row>
    <row r="16" spans="1:7" ht="15.75" customHeight="1">
      <c r="A16" s="3" t="s">
        <v>2</v>
      </c>
      <c r="B16" s="4">
        <v>38604.91</v>
      </c>
      <c r="C16" s="18">
        <v>38392.06</v>
      </c>
      <c r="D16" s="16">
        <v>40074.91</v>
      </c>
      <c r="E16" s="20">
        <f t="shared" si="0"/>
        <v>1.0055441151113018</v>
      </c>
      <c r="F16" s="22">
        <f t="shared" si="1"/>
        <v>0.9633186949140996</v>
      </c>
      <c r="G16" s="8"/>
    </row>
    <row r="17" spans="1:7" ht="15.75" customHeight="1">
      <c r="A17" s="3" t="s">
        <v>3</v>
      </c>
      <c r="B17" s="4">
        <v>1445.79</v>
      </c>
      <c r="C17" s="18">
        <v>3094.75</v>
      </c>
      <c r="D17" s="16">
        <v>1952.3</v>
      </c>
      <c r="E17" s="20">
        <f t="shared" si="0"/>
        <v>0.46717505452782937</v>
      </c>
      <c r="F17" s="22">
        <f t="shared" si="1"/>
        <v>0.7405572913998874</v>
      </c>
      <c r="G17" s="8"/>
    </row>
    <row r="18" spans="1:6" ht="15.75" customHeight="1">
      <c r="A18" s="3" t="s">
        <v>4</v>
      </c>
      <c r="B18" s="4">
        <v>3843.89</v>
      </c>
      <c r="C18" s="18">
        <v>3744.44</v>
      </c>
      <c r="D18" s="16">
        <v>1926.75</v>
      </c>
      <c r="E18" s="20">
        <f t="shared" si="0"/>
        <v>1.026559378705494</v>
      </c>
      <c r="F18" s="22">
        <f t="shared" si="1"/>
        <v>1.995012326456468</v>
      </c>
    </row>
    <row r="19" spans="1:6" ht="15.75" customHeight="1">
      <c r="A19" s="3" t="s">
        <v>5</v>
      </c>
      <c r="B19" s="4">
        <v>8415.75</v>
      </c>
      <c r="C19" s="18">
        <v>788.73</v>
      </c>
      <c r="D19" s="16">
        <v>3250.94</v>
      </c>
      <c r="E19" s="20">
        <f t="shared" si="0"/>
        <v>10.670001141074893</v>
      </c>
      <c r="F19" s="22">
        <f t="shared" si="1"/>
        <v>2.58871280306619</v>
      </c>
    </row>
    <row r="20" spans="1:6" ht="15.75" customHeight="1">
      <c r="A20" s="3" t="s">
        <v>6</v>
      </c>
      <c r="B20" s="4">
        <v>495.06</v>
      </c>
      <c r="C20" s="18">
        <v>198.34</v>
      </c>
      <c r="D20" s="16">
        <v>409.8</v>
      </c>
      <c r="E20" s="20">
        <f t="shared" si="0"/>
        <v>2.4960169406070385</v>
      </c>
      <c r="F20" s="22">
        <f t="shared" si="1"/>
        <v>1.2080527086383601</v>
      </c>
    </row>
    <row r="21" spans="1:6" ht="15.75" customHeight="1">
      <c r="A21" s="3" t="s">
        <v>21</v>
      </c>
      <c r="B21" s="4">
        <v>87.14</v>
      </c>
      <c r="C21" s="18">
        <v>322.04</v>
      </c>
      <c r="D21" s="16">
        <v>532.02</v>
      </c>
      <c r="E21" s="20">
        <f t="shared" si="0"/>
        <v>0.27058750465780645</v>
      </c>
      <c r="F21" s="22">
        <f t="shared" si="1"/>
        <v>0.16379083493101765</v>
      </c>
    </row>
    <row r="22" spans="1:6" ht="15.75" customHeight="1">
      <c r="A22" s="3" t="s">
        <v>46</v>
      </c>
      <c r="B22" s="4">
        <v>3579.91</v>
      </c>
      <c r="C22" s="16">
        <v>1338.08</v>
      </c>
      <c r="D22" s="16">
        <v>4680.89</v>
      </c>
      <c r="E22" s="20">
        <f t="shared" si="0"/>
        <v>2.675408047351429</v>
      </c>
      <c r="F22" s="22">
        <f t="shared" si="1"/>
        <v>0.7647925928616138</v>
      </c>
    </row>
    <row r="23" spans="1:6" ht="15.75" customHeight="1">
      <c r="A23" s="3" t="s">
        <v>7</v>
      </c>
      <c r="B23" s="4">
        <v>505.1</v>
      </c>
      <c r="C23" s="16"/>
      <c r="D23" s="16">
        <v>859.7</v>
      </c>
      <c r="E23" s="20" t="e">
        <f t="shared" si="0"/>
        <v>#DIV/0!</v>
      </c>
      <c r="F23" s="22">
        <f t="shared" si="1"/>
        <v>0.5875305339071769</v>
      </c>
    </row>
    <row r="24" spans="1:6" ht="15.75" customHeight="1">
      <c r="A24" s="3" t="s">
        <v>33</v>
      </c>
      <c r="B24" s="4">
        <v>565.8</v>
      </c>
      <c r="C24" s="16">
        <v>720</v>
      </c>
      <c r="D24" s="16">
        <v>446.43</v>
      </c>
      <c r="E24" s="20">
        <f t="shared" si="0"/>
        <v>0.7858333333333333</v>
      </c>
      <c r="F24" s="22">
        <f t="shared" si="1"/>
        <v>1.2673879443585778</v>
      </c>
    </row>
    <row r="25" spans="1:6" ht="15.75" customHeight="1">
      <c r="A25" s="3" t="s">
        <v>22</v>
      </c>
      <c r="B25" s="4">
        <f>166860.16-2080</f>
        <v>164780.16</v>
      </c>
      <c r="C25" s="16">
        <v>82965.13</v>
      </c>
      <c r="D25" s="16">
        <v>135492.2</v>
      </c>
      <c r="E25" s="20">
        <f t="shared" si="0"/>
        <v>1.9861375495946307</v>
      </c>
      <c r="F25" s="22">
        <f t="shared" si="1"/>
        <v>1.2161597494173095</v>
      </c>
    </row>
    <row r="26" spans="1:6" ht="15.75" customHeight="1">
      <c r="A26" s="3" t="s">
        <v>58</v>
      </c>
      <c r="B26" s="18"/>
      <c r="C26" s="18">
        <v>450</v>
      </c>
      <c r="D26" s="4"/>
      <c r="E26" s="20">
        <f>B26/C26</f>
        <v>0</v>
      </c>
      <c r="F26" s="22" t="e">
        <f>B26/D26</f>
        <v>#DIV/0!</v>
      </c>
    </row>
    <row r="27" spans="1:6" ht="15.75" customHeight="1">
      <c r="A27" s="3" t="s">
        <v>34</v>
      </c>
      <c r="B27" s="4">
        <v>99</v>
      </c>
      <c r="C27" s="4">
        <v>85</v>
      </c>
      <c r="D27" s="4"/>
      <c r="E27" s="20">
        <f t="shared" si="0"/>
        <v>1.1647058823529413</v>
      </c>
      <c r="F27" s="22" t="e">
        <f t="shared" si="1"/>
        <v>#DIV/0!</v>
      </c>
    </row>
    <row r="28" spans="1:6" ht="15.75" customHeight="1">
      <c r="A28" s="3" t="s">
        <v>47</v>
      </c>
      <c r="B28" s="16"/>
      <c r="C28" s="16"/>
      <c r="D28" s="16">
        <v>1680</v>
      </c>
      <c r="E28" s="20" t="e">
        <f t="shared" si="0"/>
        <v>#DIV/0!</v>
      </c>
      <c r="F28" s="22">
        <f t="shared" si="1"/>
        <v>0</v>
      </c>
    </row>
    <row r="29" spans="1:6" ht="15.75" customHeight="1">
      <c r="A29" s="3" t="s">
        <v>23</v>
      </c>
      <c r="B29" s="16">
        <v>136.58</v>
      </c>
      <c r="C29" s="16">
        <v>288.3</v>
      </c>
      <c r="D29" s="16">
        <v>673.99</v>
      </c>
      <c r="E29" s="20">
        <f t="shared" si="0"/>
        <v>0.47374262920568855</v>
      </c>
      <c r="F29" s="22">
        <f t="shared" si="1"/>
        <v>0.20264395614178254</v>
      </c>
    </row>
    <row r="30" spans="1:6" ht="15.75" customHeight="1">
      <c r="A30" s="3" t="s">
        <v>8</v>
      </c>
      <c r="B30" s="4">
        <v>1845.5</v>
      </c>
      <c r="C30" s="16">
        <v>2240.25</v>
      </c>
      <c r="D30" s="16">
        <v>2345</v>
      </c>
      <c r="E30" s="20">
        <f t="shared" si="0"/>
        <v>0.8237919875013949</v>
      </c>
      <c r="F30" s="22">
        <f t="shared" si="1"/>
        <v>0.7869936034115138</v>
      </c>
    </row>
    <row r="31" spans="1:6" ht="15.75" customHeight="1">
      <c r="A31" s="3" t="s">
        <v>48</v>
      </c>
      <c r="B31" s="4">
        <v>50</v>
      </c>
      <c r="C31" s="16">
        <v>141.91</v>
      </c>
      <c r="D31" s="16">
        <v>1163.87</v>
      </c>
      <c r="E31" s="20">
        <f t="shared" si="0"/>
        <v>0.35233598759777324</v>
      </c>
      <c r="F31" s="22">
        <f t="shared" si="1"/>
        <v>0.042960124412520305</v>
      </c>
    </row>
    <row r="32" spans="1:6" ht="15.75" customHeight="1">
      <c r="A32" s="3" t="s">
        <v>49</v>
      </c>
      <c r="B32" s="4">
        <v>10407.09</v>
      </c>
      <c r="C32" s="16"/>
      <c r="D32" s="16">
        <v>151</v>
      </c>
      <c r="E32" s="20" t="e">
        <f t="shared" si="0"/>
        <v>#DIV/0!</v>
      </c>
      <c r="F32" s="22">
        <f t="shared" si="1"/>
        <v>68.92112582781456</v>
      </c>
    </row>
    <row r="33" spans="1:6" ht="15.75" customHeight="1">
      <c r="A33" s="3" t="s">
        <v>35</v>
      </c>
      <c r="B33" s="4">
        <v>1980</v>
      </c>
      <c r="C33" s="16">
        <v>5797</v>
      </c>
      <c r="D33" s="16">
        <v>149.9</v>
      </c>
      <c r="E33" s="20">
        <f t="shared" si="0"/>
        <v>0.3415559772296015</v>
      </c>
      <c r="F33" s="22">
        <f t="shared" si="1"/>
        <v>13.208805870580386</v>
      </c>
    </row>
    <row r="34" spans="1:6" ht="15.75" customHeight="1">
      <c r="A34" s="3" t="s">
        <v>50</v>
      </c>
      <c r="B34" s="16"/>
      <c r="C34" s="16"/>
      <c r="D34" s="16">
        <v>192</v>
      </c>
      <c r="E34" s="20" t="e">
        <f t="shared" si="0"/>
        <v>#DIV/0!</v>
      </c>
      <c r="F34" s="22">
        <f t="shared" si="1"/>
        <v>0</v>
      </c>
    </row>
    <row r="35" spans="1:6" ht="15.75" customHeight="1">
      <c r="A35" s="3" t="s">
        <v>36</v>
      </c>
      <c r="B35" s="16"/>
      <c r="C35" s="16"/>
      <c r="D35" s="16"/>
      <c r="E35" s="20" t="e">
        <f t="shared" si="0"/>
        <v>#DIV/0!</v>
      </c>
      <c r="F35" s="22" t="e">
        <f t="shared" si="1"/>
        <v>#DIV/0!</v>
      </c>
    </row>
    <row r="36" spans="1:6" ht="15.75" customHeight="1">
      <c r="A36" s="3" t="s">
        <v>24</v>
      </c>
      <c r="B36" s="16"/>
      <c r="C36" s="16">
        <v>2033.2</v>
      </c>
      <c r="D36" s="16">
        <v>30765.55</v>
      </c>
      <c r="E36" s="20">
        <f t="shared" si="0"/>
        <v>0</v>
      </c>
      <c r="F36" s="22">
        <f t="shared" si="1"/>
        <v>0</v>
      </c>
    </row>
    <row r="37" spans="1:6" ht="15.75" customHeight="1">
      <c r="A37" s="3" t="s">
        <v>37</v>
      </c>
      <c r="B37" s="4"/>
      <c r="C37" s="4"/>
      <c r="D37" s="4">
        <v>990</v>
      </c>
      <c r="E37" s="20" t="e">
        <f t="shared" si="0"/>
        <v>#DIV/0!</v>
      </c>
      <c r="F37" s="22">
        <f t="shared" si="1"/>
        <v>0</v>
      </c>
    </row>
    <row r="38" spans="1:6" ht="15.75" customHeight="1">
      <c r="A38" s="3" t="s">
        <v>38</v>
      </c>
      <c r="B38" s="4">
        <v>473.03</v>
      </c>
      <c r="C38" s="4">
        <v>683.37</v>
      </c>
      <c r="D38" s="4"/>
      <c r="E38" s="20">
        <f t="shared" si="0"/>
        <v>0.6922018818502421</v>
      </c>
      <c r="F38" s="22" t="e">
        <f t="shared" si="1"/>
        <v>#DIV/0!</v>
      </c>
    </row>
    <row r="39" spans="1:6" ht="15.75" customHeight="1">
      <c r="A39" s="3" t="s">
        <v>25</v>
      </c>
      <c r="B39" s="4">
        <v>15173.03</v>
      </c>
      <c r="C39" s="4">
        <v>5391.99</v>
      </c>
      <c r="D39" s="4">
        <v>5188.97</v>
      </c>
      <c r="E39" s="20">
        <f t="shared" si="0"/>
        <v>2.8139944621559017</v>
      </c>
      <c r="F39" s="22">
        <f t="shared" si="1"/>
        <v>2.924092835379661</v>
      </c>
    </row>
    <row r="40" spans="1:6" ht="15.75" customHeight="1">
      <c r="A40" s="3" t="s">
        <v>26</v>
      </c>
      <c r="B40" s="4"/>
      <c r="C40" s="4">
        <v>3200</v>
      </c>
      <c r="D40" s="4">
        <v>6500</v>
      </c>
      <c r="E40" s="20">
        <f t="shared" si="0"/>
        <v>0</v>
      </c>
      <c r="F40" s="22">
        <f t="shared" si="1"/>
        <v>0</v>
      </c>
    </row>
    <row r="41" spans="1:6" ht="15.75" customHeight="1">
      <c r="A41" s="3" t="s">
        <v>9</v>
      </c>
      <c r="B41" s="4"/>
      <c r="C41" s="4">
        <v>771.51</v>
      </c>
      <c r="D41" s="4">
        <v>428.79</v>
      </c>
      <c r="E41" s="20">
        <f t="shared" si="0"/>
        <v>0</v>
      </c>
      <c r="F41" s="22">
        <f t="shared" si="1"/>
        <v>0</v>
      </c>
    </row>
    <row r="42" spans="1:6" ht="15">
      <c r="A42" s="3" t="s">
        <v>27</v>
      </c>
      <c r="B42" s="4">
        <v>3300.37</v>
      </c>
      <c r="C42" s="16">
        <v>2206</v>
      </c>
      <c r="D42" s="16">
        <v>2110</v>
      </c>
      <c r="E42" s="20">
        <f t="shared" si="0"/>
        <v>1.496087941976428</v>
      </c>
      <c r="F42" s="22">
        <f t="shared" si="1"/>
        <v>1.5641563981042654</v>
      </c>
    </row>
    <row r="43" spans="1:6" ht="15">
      <c r="A43" s="3" t="s">
        <v>28</v>
      </c>
      <c r="B43" s="4">
        <v>13781.54</v>
      </c>
      <c r="C43" s="16">
        <v>6904.38</v>
      </c>
      <c r="D43" s="16">
        <v>22880.48</v>
      </c>
      <c r="E43" s="20">
        <f t="shared" si="0"/>
        <v>1.9960575750465648</v>
      </c>
      <c r="F43" s="22">
        <f t="shared" si="1"/>
        <v>0.6023273987259009</v>
      </c>
    </row>
    <row r="44" spans="1:6" ht="15">
      <c r="A44" s="3" t="s">
        <v>56</v>
      </c>
      <c r="B44" s="16"/>
      <c r="C44" s="16"/>
      <c r="D44" s="16"/>
      <c r="E44" s="20" t="e">
        <f t="shared" si="0"/>
        <v>#DIV/0!</v>
      </c>
      <c r="F44" s="22" t="e">
        <f t="shared" si="1"/>
        <v>#DIV/0!</v>
      </c>
    </row>
    <row r="45" spans="1:6" ht="15">
      <c r="A45" s="3" t="s">
        <v>39</v>
      </c>
      <c r="B45" s="4">
        <v>14035.05</v>
      </c>
      <c r="C45" s="16">
        <v>9991.19</v>
      </c>
      <c r="D45" s="16">
        <v>22215.69</v>
      </c>
      <c r="E45" s="20">
        <f t="shared" si="0"/>
        <v>1.404742578211404</v>
      </c>
      <c r="F45" s="22">
        <f t="shared" si="1"/>
        <v>0.6317629567211281</v>
      </c>
    </row>
    <row r="46" spans="1:6" ht="15">
      <c r="A46" s="3" t="s">
        <v>40</v>
      </c>
      <c r="B46" s="4">
        <v>131370.93</v>
      </c>
      <c r="C46" s="16">
        <v>50781.14</v>
      </c>
      <c r="D46" s="16">
        <v>85377.07</v>
      </c>
      <c r="E46" s="20">
        <f t="shared" si="0"/>
        <v>2.587002379229769</v>
      </c>
      <c r="F46" s="22">
        <f t="shared" si="1"/>
        <v>1.5387144346836918</v>
      </c>
    </row>
    <row r="47" spans="1:6" ht="15">
      <c r="A47" s="3" t="s">
        <v>51</v>
      </c>
      <c r="B47" s="4">
        <v>2458.5</v>
      </c>
      <c r="C47" s="16">
        <v>85</v>
      </c>
      <c r="D47" s="16">
        <v>1442</v>
      </c>
      <c r="E47" s="20">
        <f t="shared" si="0"/>
        <v>28.923529411764704</v>
      </c>
      <c r="F47" s="22">
        <f t="shared" si="1"/>
        <v>1.7049237170596394</v>
      </c>
    </row>
    <row r="48" spans="1:6" ht="15">
      <c r="A48" s="3" t="s">
        <v>29</v>
      </c>
      <c r="B48" s="4">
        <v>446.2</v>
      </c>
      <c r="C48" s="16">
        <v>49.7</v>
      </c>
      <c r="D48" s="16">
        <v>298.9</v>
      </c>
      <c r="E48" s="20">
        <f t="shared" si="0"/>
        <v>8.977867203219315</v>
      </c>
      <c r="F48" s="22">
        <f t="shared" si="1"/>
        <v>1.4928069588491135</v>
      </c>
    </row>
    <row r="49" spans="1:6" ht="15">
      <c r="A49" s="3" t="s">
        <v>57</v>
      </c>
      <c r="B49" s="4">
        <v>1080.51</v>
      </c>
      <c r="C49" s="18">
        <v>2880</v>
      </c>
      <c r="D49" s="16"/>
      <c r="E49" s="20">
        <f t="shared" si="0"/>
        <v>0.3751770833333333</v>
      </c>
      <c r="F49" s="22" t="e">
        <f t="shared" si="1"/>
        <v>#DIV/0!</v>
      </c>
    </row>
    <row r="50" spans="1:6" ht="15">
      <c r="A50" s="3" t="s">
        <v>30</v>
      </c>
      <c r="B50" s="4">
        <v>3424.92</v>
      </c>
      <c r="C50" s="18">
        <v>4659.92</v>
      </c>
      <c r="D50" s="16">
        <v>4165.92</v>
      </c>
      <c r="E50" s="20">
        <f t="shared" si="0"/>
        <v>0.7349739909698021</v>
      </c>
      <c r="F50" s="22">
        <f t="shared" si="1"/>
        <v>0.8221281253600645</v>
      </c>
    </row>
    <row r="51" spans="1:6" ht="15">
      <c r="A51" s="3" t="s">
        <v>10</v>
      </c>
      <c r="B51" s="4"/>
      <c r="C51" s="4"/>
      <c r="D51" s="4">
        <f>98+52</f>
        <v>150</v>
      </c>
      <c r="E51" s="20" t="e">
        <f t="shared" si="0"/>
        <v>#DIV/0!</v>
      </c>
      <c r="F51" s="22">
        <f t="shared" si="1"/>
        <v>0</v>
      </c>
    </row>
    <row r="52" spans="1:6" ht="15">
      <c r="A52" s="3" t="s">
        <v>11</v>
      </c>
      <c r="B52" s="4">
        <v>3906.41</v>
      </c>
      <c r="C52" s="4">
        <v>1144.9</v>
      </c>
      <c r="D52" s="4">
        <v>5454.5</v>
      </c>
      <c r="E52" s="20">
        <f t="shared" si="0"/>
        <v>3.4120097825137563</v>
      </c>
      <c r="F52" s="22">
        <f t="shared" si="1"/>
        <v>0.7161811348427903</v>
      </c>
    </row>
    <row r="53" spans="1:6" ht="15">
      <c r="A53" s="3" t="s">
        <v>31</v>
      </c>
      <c r="B53" s="4">
        <v>3232.32</v>
      </c>
      <c r="C53" s="4"/>
      <c r="D53" s="4">
        <v>123.9</v>
      </c>
      <c r="E53" s="20" t="e">
        <f t="shared" si="0"/>
        <v>#DIV/0!</v>
      </c>
      <c r="F53" s="22">
        <f t="shared" si="1"/>
        <v>26.08813559322034</v>
      </c>
    </row>
    <row r="54" spans="1:6" ht="15">
      <c r="A54" s="3" t="s">
        <v>52</v>
      </c>
      <c r="B54" s="16">
        <v>400</v>
      </c>
      <c r="C54" s="16"/>
      <c r="D54" s="16">
        <v>975</v>
      </c>
      <c r="E54" s="20" t="e">
        <f t="shared" si="0"/>
        <v>#DIV/0!</v>
      </c>
      <c r="F54" s="22">
        <f t="shared" si="1"/>
        <v>0.41025641025641024</v>
      </c>
    </row>
    <row r="55" spans="1:6" ht="15">
      <c r="A55" s="3" t="s">
        <v>41</v>
      </c>
      <c r="B55" s="4"/>
      <c r="C55" s="4"/>
      <c r="D55" s="4"/>
      <c r="E55" s="20" t="e">
        <f t="shared" si="0"/>
        <v>#DIV/0!</v>
      </c>
      <c r="F55" s="22" t="e">
        <f t="shared" si="1"/>
        <v>#DIV/0!</v>
      </c>
    </row>
    <row r="56" spans="1:6" ht="15">
      <c r="A56" s="3" t="s">
        <v>53</v>
      </c>
      <c r="B56" s="16"/>
      <c r="C56" s="16"/>
      <c r="D56" s="16">
        <v>8780</v>
      </c>
      <c r="E56" s="20" t="e">
        <f t="shared" si="0"/>
        <v>#DIV/0!</v>
      </c>
      <c r="F56" s="22">
        <f t="shared" si="1"/>
        <v>0</v>
      </c>
    </row>
    <row r="57" spans="1:6" ht="15">
      <c r="A57" s="3" t="s">
        <v>54</v>
      </c>
      <c r="B57" s="16">
        <v>77916.5</v>
      </c>
      <c r="C57" s="16"/>
      <c r="D57" s="16">
        <v>221327.75</v>
      </c>
      <c r="E57" s="20" t="e">
        <f t="shared" si="0"/>
        <v>#DIV/0!</v>
      </c>
      <c r="F57" s="22">
        <f t="shared" si="1"/>
        <v>0.3520412600769673</v>
      </c>
    </row>
    <row r="58" spans="1:6" ht="15">
      <c r="A58" s="3" t="s">
        <v>42</v>
      </c>
      <c r="B58" s="16"/>
      <c r="C58" s="16"/>
      <c r="D58" s="16"/>
      <c r="E58" s="20" t="e">
        <f t="shared" si="0"/>
        <v>#DIV/0!</v>
      </c>
      <c r="F58" s="22" t="e">
        <f t="shared" si="1"/>
        <v>#DIV/0!</v>
      </c>
    </row>
    <row r="59" spans="1:6" ht="15">
      <c r="A59" s="3" t="s">
        <v>55</v>
      </c>
      <c r="B59" s="4"/>
      <c r="C59" s="4"/>
      <c r="D59" s="4">
        <v>24979.9</v>
      </c>
      <c r="E59" s="20" t="e">
        <f t="shared" si="0"/>
        <v>#DIV/0!</v>
      </c>
      <c r="F59" s="22">
        <f t="shared" si="1"/>
        <v>0</v>
      </c>
    </row>
    <row r="60" spans="1:6" ht="15">
      <c r="A60" s="3" t="s">
        <v>43</v>
      </c>
      <c r="B60" s="4">
        <v>10112.92</v>
      </c>
      <c r="C60" s="4"/>
      <c r="D60" s="4"/>
      <c r="E60" s="20" t="e">
        <f t="shared" si="0"/>
        <v>#DIV/0!</v>
      </c>
      <c r="F60" s="22" t="e">
        <f t="shared" si="1"/>
        <v>#DIV/0!</v>
      </c>
    </row>
    <row r="61" spans="1:6" ht="15">
      <c r="A61" s="14" t="s">
        <v>12</v>
      </c>
      <c r="B61" s="15">
        <f>SUM(B5:B60)</f>
        <v>1976121.68</v>
      </c>
      <c r="C61" s="15">
        <f>SUM(C5:C60)</f>
        <v>1414599.2999999996</v>
      </c>
      <c r="D61" s="15">
        <f>SUM(D5:D60)</f>
        <v>841286.01</v>
      </c>
      <c r="E61" s="9">
        <f>B61/C61</f>
        <v>1.3969480120624975</v>
      </c>
      <c r="F61" s="21">
        <f t="shared" si="1"/>
        <v>2.3489296820709047</v>
      </c>
    </row>
    <row r="62" spans="2:4" ht="15">
      <c r="B62" s="19"/>
      <c r="C62" s="19"/>
      <c r="D62" s="1" t="s">
        <v>59</v>
      </c>
    </row>
  </sheetData>
  <sheetProtection/>
  <mergeCells count="1">
    <mergeCell ref="A2:E2"/>
  </mergeCells>
  <printOptions/>
  <pageMargins left="0" right="0" top="0" bottom="0" header="0" footer="0"/>
  <pageSetup horizontalDpi="300" verticalDpi="300" orientation="portrait" pageOrder="overThenDown" paperSize="9" scale="81" r:id="rId4"/>
  <drawing r:id="rId3"/>
  <legacyDrawing r:id="rId2"/>
  <oleObjects>
    <oleObject progId="CorelDRAW.Graphic.11" shapeId="28103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view="pageBreakPreview" zoomScale="110"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4.7109375" style="52" customWidth="1"/>
    <col min="2" max="2" width="49.00390625" style="46" bestFit="1" customWidth="1"/>
    <col min="3" max="3" width="14.00390625" style="80" customWidth="1"/>
    <col min="4" max="4" width="13.140625" style="80" bestFit="1" customWidth="1"/>
    <col min="5" max="6" width="13.140625" style="80" customWidth="1"/>
    <col min="7" max="7" width="11.00390625" style="46" customWidth="1"/>
    <col min="8" max="8" width="10.421875" style="55" bestFit="1" customWidth="1"/>
    <col min="9" max="9" width="15.28125" style="0" bestFit="1" customWidth="1"/>
    <col min="10" max="12" width="13.421875" style="0" bestFit="1" customWidth="1"/>
  </cols>
  <sheetData>
    <row r="1" spans="1:8" s="1" customFormat="1" ht="24" customHeight="1">
      <c r="A1" s="6"/>
      <c r="B1" s="17"/>
      <c r="C1" s="2"/>
      <c r="D1" s="54"/>
      <c r="E1" s="54"/>
      <c r="F1" s="54"/>
      <c r="G1" s="53"/>
      <c r="H1" s="54"/>
    </row>
    <row r="2" spans="1:8" s="1" customFormat="1" ht="27.75" customHeight="1">
      <c r="A2" s="86" t="s">
        <v>116</v>
      </c>
      <c r="B2" s="86"/>
      <c r="C2" s="86"/>
      <c r="D2" s="86"/>
      <c r="E2" s="86"/>
      <c r="F2" s="86"/>
      <c r="G2" s="86"/>
      <c r="H2" s="54"/>
    </row>
    <row r="3" spans="1:8" ht="29.25" customHeight="1" thickBot="1">
      <c r="A3" s="58" t="s">
        <v>60</v>
      </c>
      <c r="B3" s="58" t="s">
        <v>61</v>
      </c>
      <c r="C3" s="66" t="s">
        <v>122</v>
      </c>
      <c r="D3" s="66" t="s">
        <v>123</v>
      </c>
      <c r="E3" s="66" t="s">
        <v>112</v>
      </c>
      <c r="F3" s="67" t="s">
        <v>113</v>
      </c>
      <c r="G3" s="59" t="s">
        <v>114</v>
      </c>
      <c r="H3" s="85" t="s">
        <v>124</v>
      </c>
    </row>
    <row r="4" spans="1:8" ht="18" customHeight="1" thickTop="1">
      <c r="A4" s="47"/>
      <c r="B4" s="27" t="s">
        <v>62</v>
      </c>
      <c r="C4" s="68">
        <v>4447</v>
      </c>
      <c r="D4" s="69">
        <v>6230</v>
      </c>
      <c r="E4" s="68">
        <v>6178</v>
      </c>
      <c r="F4" s="73">
        <v>5579</v>
      </c>
      <c r="G4" s="32">
        <v>1.1342023131999266</v>
      </c>
      <c r="H4" s="32">
        <f>D4/E4</f>
        <v>1.008416963418582</v>
      </c>
    </row>
    <row r="5" spans="1:8" ht="18" customHeight="1">
      <c r="A5" s="48"/>
      <c r="B5" s="29" t="s">
        <v>63</v>
      </c>
      <c r="C5" s="68">
        <v>1200</v>
      </c>
      <c r="D5" s="69">
        <v>1022</v>
      </c>
      <c r="E5" s="68">
        <v>1457</v>
      </c>
      <c r="F5" s="68">
        <v>954</v>
      </c>
      <c r="G5" s="28">
        <v>1.457</v>
      </c>
      <c r="H5" s="28">
        <f aca="true" t="shared" si="0" ref="H5:H17">D5/E5</f>
        <v>0.7014413177762526</v>
      </c>
    </row>
    <row r="6" spans="1:8" ht="18" customHeight="1">
      <c r="A6" s="48"/>
      <c r="B6" s="29" t="s">
        <v>64</v>
      </c>
      <c r="C6" s="68">
        <v>300</v>
      </c>
      <c r="D6" s="69">
        <v>185.5</v>
      </c>
      <c r="E6" s="68">
        <v>190.5</v>
      </c>
      <c r="F6" s="68">
        <v>179</v>
      </c>
      <c r="G6" s="28">
        <v>0.635</v>
      </c>
      <c r="H6" s="28">
        <f t="shared" si="0"/>
        <v>0.973753280839895</v>
      </c>
    </row>
    <row r="7" spans="1:8" ht="18" customHeight="1">
      <c r="A7" s="48"/>
      <c r="B7" s="29" t="s">
        <v>65</v>
      </c>
      <c r="C7" s="68">
        <v>400</v>
      </c>
      <c r="D7" s="69">
        <v>689</v>
      </c>
      <c r="E7" s="68">
        <v>582</v>
      </c>
      <c r="F7" s="68">
        <v>393</v>
      </c>
      <c r="G7" s="28">
        <v>1.455</v>
      </c>
      <c r="H7" s="28">
        <f t="shared" si="0"/>
        <v>1.1838487972508591</v>
      </c>
    </row>
    <row r="8" spans="1:8" ht="18" customHeight="1">
      <c r="A8" s="48"/>
      <c r="B8" s="29" t="s">
        <v>66</v>
      </c>
      <c r="C8" s="68">
        <v>800</v>
      </c>
      <c r="D8" s="69">
        <v>1485.5</v>
      </c>
      <c r="E8" s="68">
        <v>673</v>
      </c>
      <c r="F8" s="68">
        <v>715</v>
      </c>
      <c r="G8" s="28">
        <v>0.8329207920792079</v>
      </c>
      <c r="H8" s="28">
        <f t="shared" si="0"/>
        <v>2.2072808320950967</v>
      </c>
    </row>
    <row r="9" spans="1:8" ht="18" customHeight="1">
      <c r="A9" s="48"/>
      <c r="B9" s="29" t="s">
        <v>67</v>
      </c>
      <c r="C9" s="68"/>
      <c r="D9" s="69">
        <v>0</v>
      </c>
      <c r="E9" s="68">
        <v>0</v>
      </c>
      <c r="F9" s="68"/>
      <c r="G9" s="28" t="e">
        <v>#DIV/0!</v>
      </c>
      <c r="H9" s="28" t="e">
        <f t="shared" si="0"/>
        <v>#DIV/0!</v>
      </c>
    </row>
    <row r="10" spans="1:8" ht="18" customHeight="1">
      <c r="A10" s="49">
        <v>1</v>
      </c>
      <c r="B10" s="37" t="s">
        <v>68</v>
      </c>
      <c r="C10" s="70">
        <f>SUM(C4:C9)</f>
        <v>7147</v>
      </c>
      <c r="D10" s="70">
        <f>SUM(D4:D9)</f>
        <v>9612</v>
      </c>
      <c r="E10" s="82">
        <f>SUM(E4:E9)</f>
        <v>9080.5</v>
      </c>
      <c r="F10" s="82">
        <f>SUM(F4:F9)</f>
        <v>7820</v>
      </c>
      <c r="G10" s="33">
        <v>1.1414833438089251</v>
      </c>
      <c r="H10" s="33">
        <f t="shared" si="0"/>
        <v>1.0585320191619405</v>
      </c>
    </row>
    <row r="11" spans="1:8" ht="18" customHeight="1">
      <c r="A11" s="48"/>
      <c r="B11" s="29" t="s">
        <v>69</v>
      </c>
      <c r="C11" s="68"/>
      <c r="D11" s="68">
        <v>0</v>
      </c>
      <c r="E11" s="68">
        <v>0</v>
      </c>
      <c r="F11" s="68">
        <v>0</v>
      </c>
      <c r="G11" s="28" t="e">
        <v>#DIV/0!</v>
      </c>
      <c r="H11" s="28" t="e">
        <f t="shared" si="0"/>
        <v>#DIV/0!</v>
      </c>
    </row>
    <row r="12" spans="1:8" ht="18" customHeight="1">
      <c r="A12" s="48"/>
      <c r="B12" s="29" t="s">
        <v>70</v>
      </c>
      <c r="C12" s="68">
        <v>900</v>
      </c>
      <c r="D12" s="68">
        <v>2995.54</v>
      </c>
      <c r="E12" s="68">
        <v>1200</v>
      </c>
      <c r="F12" s="68">
        <v>2650</v>
      </c>
      <c r="G12" s="28">
        <v>0.48</v>
      </c>
      <c r="H12" s="28">
        <f t="shared" si="0"/>
        <v>2.4962833333333334</v>
      </c>
    </row>
    <row r="13" spans="1:8" ht="18" customHeight="1">
      <c r="A13" s="48"/>
      <c r="B13" s="29" t="s">
        <v>71</v>
      </c>
      <c r="C13" s="68"/>
      <c r="D13" s="68"/>
      <c r="E13" s="68">
        <v>0</v>
      </c>
      <c r="F13" s="68">
        <v>600</v>
      </c>
      <c r="G13" s="28"/>
      <c r="H13" s="28" t="e">
        <f t="shared" si="0"/>
        <v>#DIV/0!</v>
      </c>
    </row>
    <row r="14" spans="1:8" ht="18" customHeight="1">
      <c r="A14" s="48"/>
      <c r="B14" s="29" t="s">
        <v>72</v>
      </c>
      <c r="C14" s="68">
        <v>4000</v>
      </c>
      <c r="D14" s="68">
        <v>2700</v>
      </c>
      <c r="E14" s="68">
        <v>7276.57</v>
      </c>
      <c r="F14" s="68">
        <v>2810</v>
      </c>
      <c r="G14" s="28">
        <v>2.695025925925926</v>
      </c>
      <c r="H14" s="28">
        <f t="shared" si="0"/>
        <v>0.3710539443721424</v>
      </c>
    </row>
    <row r="15" spans="1:8" ht="18" customHeight="1">
      <c r="A15" s="49">
        <v>2</v>
      </c>
      <c r="B15" s="37" t="s">
        <v>73</v>
      </c>
      <c r="C15" s="70">
        <f>SUM(C11:C14)</f>
        <v>4900</v>
      </c>
      <c r="D15" s="70">
        <f>SUM(D11:D14)</f>
        <v>5695.54</v>
      </c>
      <c r="E15" s="82">
        <f>SUM(E11:E14)</f>
        <v>8476.57</v>
      </c>
      <c r="F15" s="82">
        <f>SUM(F11:F14)</f>
        <v>6060</v>
      </c>
      <c r="G15" s="33">
        <v>1.6301096153846153</v>
      </c>
      <c r="H15" s="33">
        <f>D15/E15</f>
        <v>0.6719156451253279</v>
      </c>
    </row>
    <row r="16" spans="1:8" ht="18" customHeight="1">
      <c r="A16" s="48"/>
      <c r="B16" s="29" t="s">
        <v>74</v>
      </c>
      <c r="C16" s="68">
        <v>150000</v>
      </c>
      <c r="D16" s="69">
        <v>125637.22</v>
      </c>
      <c r="E16" s="68">
        <v>136561.12</v>
      </c>
      <c r="F16" s="68">
        <v>107406.2</v>
      </c>
      <c r="G16" s="28">
        <v>1.2414647272727273</v>
      </c>
      <c r="H16" s="28">
        <f t="shared" si="0"/>
        <v>0.9200072465720844</v>
      </c>
    </row>
    <row r="17" spans="1:8" ht="18" customHeight="1">
      <c r="A17" s="48"/>
      <c r="B17" s="29" t="s">
        <v>75</v>
      </c>
      <c r="C17" s="68">
        <v>11000</v>
      </c>
      <c r="D17" s="69">
        <v>15150</v>
      </c>
      <c r="E17" s="68">
        <v>14745.81</v>
      </c>
      <c r="F17" s="68">
        <v>14278.4</v>
      </c>
      <c r="G17" s="28">
        <v>1.0532721428571428</v>
      </c>
      <c r="H17" s="28">
        <f t="shared" si="0"/>
        <v>1.027410498304264</v>
      </c>
    </row>
    <row r="18" spans="1:8" ht="18" customHeight="1">
      <c r="A18" s="48"/>
      <c r="B18" s="29" t="s">
        <v>76</v>
      </c>
      <c r="C18" s="68">
        <v>4500</v>
      </c>
      <c r="D18" s="69">
        <v>11124.94</v>
      </c>
      <c r="E18" s="68">
        <v>43337.44</v>
      </c>
      <c r="F18" s="68">
        <v>5041.98</v>
      </c>
      <c r="G18" s="28">
        <v>9.630542222222223</v>
      </c>
      <c r="H18" s="28">
        <f aca="true" t="shared" si="1" ref="H18:H27">D18/E18</f>
        <v>0.25670505687461004</v>
      </c>
    </row>
    <row r="19" spans="1:8" ht="18" customHeight="1">
      <c r="A19" s="49">
        <v>3</v>
      </c>
      <c r="B19" s="37" t="s">
        <v>77</v>
      </c>
      <c r="C19" s="70">
        <f>SUM(C16:C18)</f>
        <v>165500</v>
      </c>
      <c r="D19" s="70">
        <f>SUM(D16:D18)</f>
        <v>151912.16</v>
      </c>
      <c r="E19" s="82">
        <f>SUM(E16:E18)</f>
        <v>194644.37</v>
      </c>
      <c r="F19" s="82">
        <f>SUM(F16:F18)</f>
        <v>126726.57999999999</v>
      </c>
      <c r="G19" s="33">
        <v>1.5147421789883269</v>
      </c>
      <c r="H19" s="33">
        <f t="shared" si="1"/>
        <v>0.780460077011218</v>
      </c>
    </row>
    <row r="20" spans="1:8" ht="18" customHeight="1">
      <c r="A20" s="48"/>
      <c r="B20" s="29" t="s">
        <v>78</v>
      </c>
      <c r="C20" s="68">
        <v>100</v>
      </c>
      <c r="D20" s="69">
        <v>50</v>
      </c>
      <c r="E20" s="68">
        <v>130</v>
      </c>
      <c r="F20" s="68">
        <v>60</v>
      </c>
      <c r="G20" s="28">
        <v>1.3</v>
      </c>
      <c r="H20" s="28">
        <f t="shared" si="1"/>
        <v>0.38461538461538464</v>
      </c>
    </row>
    <row r="21" spans="1:8" ht="18" customHeight="1">
      <c r="A21" s="48"/>
      <c r="B21" s="29" t="s">
        <v>79</v>
      </c>
      <c r="C21" s="68"/>
      <c r="D21" s="69">
        <v>10600</v>
      </c>
      <c r="E21" s="68">
        <v>400.8</v>
      </c>
      <c r="F21" s="68"/>
      <c r="G21" s="28" t="e">
        <v>#DIV/0!</v>
      </c>
      <c r="H21" s="28">
        <f t="shared" si="1"/>
        <v>26.44710578842315</v>
      </c>
    </row>
    <row r="22" spans="1:8" ht="18" customHeight="1">
      <c r="A22" s="48"/>
      <c r="B22" s="29" t="s">
        <v>80</v>
      </c>
      <c r="C22" s="68"/>
      <c r="D22" s="69">
        <v>0</v>
      </c>
      <c r="E22" s="68"/>
      <c r="F22" s="68"/>
      <c r="G22" s="28" t="e">
        <v>#DIV/0!</v>
      </c>
      <c r="H22" s="28" t="e">
        <f t="shared" si="1"/>
        <v>#DIV/0!</v>
      </c>
    </row>
    <row r="23" spans="1:8" ht="18" customHeight="1">
      <c r="A23" s="48"/>
      <c r="B23" s="29" t="s">
        <v>81</v>
      </c>
      <c r="C23" s="68"/>
      <c r="D23" s="69">
        <v>0</v>
      </c>
      <c r="E23" s="68"/>
      <c r="F23" s="68"/>
      <c r="G23" s="28" t="e">
        <v>#DIV/0!</v>
      </c>
      <c r="H23" s="28" t="e">
        <f t="shared" si="1"/>
        <v>#DIV/0!</v>
      </c>
    </row>
    <row r="24" spans="1:8" ht="18" customHeight="1">
      <c r="A24" s="48"/>
      <c r="B24" s="29" t="s">
        <v>82</v>
      </c>
      <c r="C24" s="68">
        <v>1110</v>
      </c>
      <c r="D24" s="69">
        <v>1312</v>
      </c>
      <c r="E24" s="68">
        <v>1256</v>
      </c>
      <c r="F24" s="68">
        <v>1200</v>
      </c>
      <c r="G24" s="28">
        <v>1.1418181818181818</v>
      </c>
      <c r="H24" s="28">
        <f t="shared" si="1"/>
        <v>1.0445859872611465</v>
      </c>
    </row>
    <row r="25" spans="1:8" ht="18" customHeight="1">
      <c r="A25" s="49">
        <v>4</v>
      </c>
      <c r="B25" s="38" t="s">
        <v>83</v>
      </c>
      <c r="C25" s="70">
        <f>C20+C21+C22+C23+C24</f>
        <v>1210</v>
      </c>
      <c r="D25" s="70">
        <f>SUM(D20:D24)</f>
        <v>11962</v>
      </c>
      <c r="E25" s="82">
        <f>SUM(E20:E24)</f>
        <v>1786.8</v>
      </c>
      <c r="F25" s="82">
        <f>SUM(F20:F24)</f>
        <v>1260</v>
      </c>
      <c r="G25" s="30">
        <v>1.4889999999999999</v>
      </c>
      <c r="H25" s="33">
        <f>D25/E25</f>
        <v>6.69464965301097</v>
      </c>
    </row>
    <row r="26" spans="1:8" ht="18" customHeight="1">
      <c r="A26" s="48"/>
      <c r="B26" s="27" t="s">
        <v>84</v>
      </c>
      <c r="C26" s="68">
        <v>1000</v>
      </c>
      <c r="D26" s="69">
        <v>5168</v>
      </c>
      <c r="E26" s="69">
        <v>0</v>
      </c>
      <c r="F26" s="69">
        <v>0</v>
      </c>
      <c r="G26" s="28">
        <v>0</v>
      </c>
      <c r="H26" s="28" t="e">
        <f t="shared" si="1"/>
        <v>#DIV/0!</v>
      </c>
    </row>
    <row r="27" spans="1:8" ht="18" customHeight="1">
      <c r="A27" s="48"/>
      <c r="B27" s="39" t="s">
        <v>85</v>
      </c>
      <c r="C27" s="68">
        <v>0</v>
      </c>
      <c r="D27" s="69"/>
      <c r="E27" s="68"/>
      <c r="F27" s="68"/>
      <c r="G27" s="28" t="e">
        <v>#DIV/0!</v>
      </c>
      <c r="H27" s="28" t="e">
        <f t="shared" si="1"/>
        <v>#DIV/0!</v>
      </c>
    </row>
    <row r="28" spans="1:8" ht="18" customHeight="1">
      <c r="A28" s="49">
        <v>5</v>
      </c>
      <c r="B28" s="37" t="s">
        <v>86</v>
      </c>
      <c r="C28" s="70">
        <f>SUM(C26:C27)</f>
        <v>1000</v>
      </c>
      <c r="D28" s="70">
        <f>SUM(D26:D27)</f>
        <v>5168</v>
      </c>
      <c r="E28" s="82">
        <f>SUM(E26:E27)</f>
        <v>0</v>
      </c>
      <c r="F28" s="82">
        <f>SUM(F26:F27)</f>
        <v>0</v>
      </c>
      <c r="G28" s="30">
        <v>0</v>
      </c>
      <c r="H28" s="33" t="e">
        <f aca="true" t="shared" si="2" ref="H28:H33">D28/E28</f>
        <v>#DIV/0!</v>
      </c>
    </row>
    <row r="29" spans="1:8" ht="18" customHeight="1">
      <c r="A29" s="48"/>
      <c r="B29" s="29" t="s">
        <v>87</v>
      </c>
      <c r="C29" s="68"/>
      <c r="D29" s="68">
        <v>420</v>
      </c>
      <c r="E29" s="68">
        <v>0</v>
      </c>
      <c r="F29" s="68">
        <v>0</v>
      </c>
      <c r="G29" s="28" t="e">
        <v>#DIV/0!</v>
      </c>
      <c r="H29" s="34" t="e">
        <f>D29/E29</f>
        <v>#DIV/0!</v>
      </c>
    </row>
    <row r="30" spans="1:8" ht="18" customHeight="1">
      <c r="A30" s="48"/>
      <c r="B30" s="29" t="s">
        <v>88</v>
      </c>
      <c r="C30" s="68">
        <v>6000</v>
      </c>
      <c r="D30" s="68">
        <v>208</v>
      </c>
      <c r="E30" s="68">
        <v>70</v>
      </c>
      <c r="F30" s="68">
        <v>994</v>
      </c>
      <c r="G30" s="28">
        <v>0.02</v>
      </c>
      <c r="H30" s="28">
        <f>D30/E30</f>
        <v>2.9714285714285715</v>
      </c>
    </row>
    <row r="31" spans="1:8" ht="18" customHeight="1">
      <c r="A31" s="49">
        <v>6</v>
      </c>
      <c r="B31" s="37" t="s">
        <v>89</v>
      </c>
      <c r="C31" s="70">
        <f>SUM(C29:C30)</f>
        <v>6000</v>
      </c>
      <c r="D31" s="70">
        <f>SUM(D29:D30)</f>
        <v>628</v>
      </c>
      <c r="E31" s="82">
        <f>SUM(E29:E30)</f>
        <v>70</v>
      </c>
      <c r="F31" s="82">
        <f>SUM(F29:F30)</f>
        <v>994</v>
      </c>
      <c r="G31" s="33">
        <v>0.02</v>
      </c>
      <c r="H31" s="33">
        <f>D31/E31</f>
        <v>8.971428571428572</v>
      </c>
    </row>
    <row r="32" spans="1:8" ht="18" customHeight="1">
      <c r="A32" s="48"/>
      <c r="B32" s="29" t="s">
        <v>90</v>
      </c>
      <c r="C32" s="71"/>
      <c r="D32" s="71"/>
      <c r="E32" s="68"/>
      <c r="F32" s="68"/>
      <c r="G32" s="28" t="e">
        <v>#DIV/0!</v>
      </c>
      <c r="H32" s="28" t="e">
        <f t="shared" si="2"/>
        <v>#DIV/0!</v>
      </c>
    </row>
    <row r="33" spans="1:8" ht="18" customHeight="1">
      <c r="A33" s="48"/>
      <c r="B33" s="29" t="s">
        <v>91</v>
      </c>
      <c r="C33" s="68">
        <v>11000</v>
      </c>
      <c r="D33" s="68">
        <v>16249</v>
      </c>
      <c r="E33" s="68">
        <v>12008</v>
      </c>
      <c r="F33" s="68">
        <v>13574</v>
      </c>
      <c r="G33" s="28">
        <v>1.0916363636363637</v>
      </c>
      <c r="H33" s="28">
        <f t="shared" si="2"/>
        <v>1.3531812125249834</v>
      </c>
    </row>
    <row r="34" spans="1:8" ht="18" customHeight="1">
      <c r="A34" s="49">
        <v>7</v>
      </c>
      <c r="B34" s="40" t="s">
        <v>92</v>
      </c>
      <c r="C34" s="70">
        <f>SUM(C32:C33)</f>
        <v>11000</v>
      </c>
      <c r="D34" s="70">
        <f>SUM(D32:D33)</f>
        <v>16249</v>
      </c>
      <c r="E34" s="82">
        <f>SUM(E32:E33)</f>
        <v>12008</v>
      </c>
      <c r="F34" s="82">
        <f>SUM(F32:F33)</f>
        <v>13574</v>
      </c>
      <c r="G34" s="33">
        <v>1.0916363636363637</v>
      </c>
      <c r="H34" s="33">
        <f aca="true" t="shared" si="3" ref="H34:H39">D34/E34</f>
        <v>1.3531812125249834</v>
      </c>
    </row>
    <row r="35" spans="1:8" ht="18" customHeight="1">
      <c r="A35" s="48"/>
      <c r="B35" s="29" t="s">
        <v>93</v>
      </c>
      <c r="C35" s="68">
        <v>37997</v>
      </c>
      <c r="D35" s="69">
        <v>98087</v>
      </c>
      <c r="E35" s="68">
        <v>23739.97</v>
      </c>
      <c r="F35" s="68">
        <v>35795.32</v>
      </c>
      <c r="G35" s="28">
        <v>1.1869985</v>
      </c>
      <c r="H35" s="28">
        <f t="shared" si="3"/>
        <v>4.131723839583622</v>
      </c>
    </row>
    <row r="36" spans="1:8" ht="18" customHeight="1">
      <c r="A36" s="48"/>
      <c r="B36" s="29" t="s">
        <v>94</v>
      </c>
      <c r="C36" s="73">
        <v>3000</v>
      </c>
      <c r="D36" s="69">
        <v>7998</v>
      </c>
      <c r="E36" s="68">
        <v>578.08</v>
      </c>
      <c r="F36" s="68">
        <v>170</v>
      </c>
      <c r="G36" s="28">
        <v>0.57808</v>
      </c>
      <c r="H36" s="28">
        <f t="shared" si="3"/>
        <v>13.835455300304455</v>
      </c>
    </row>
    <row r="37" spans="1:8" ht="18" customHeight="1">
      <c r="A37" s="48"/>
      <c r="B37" s="29" t="s">
        <v>95</v>
      </c>
      <c r="C37" s="73">
        <v>3346</v>
      </c>
      <c r="D37" s="69"/>
      <c r="E37" s="68">
        <v>499.79</v>
      </c>
      <c r="F37" s="68">
        <v>1873.8</v>
      </c>
      <c r="G37" s="28">
        <v>0.49979</v>
      </c>
      <c r="H37" s="28">
        <f t="shared" si="3"/>
        <v>0</v>
      </c>
    </row>
    <row r="38" spans="1:8" ht="18" customHeight="1">
      <c r="A38" s="48"/>
      <c r="B38" s="29" t="s">
        <v>96</v>
      </c>
      <c r="C38" s="73">
        <v>3176</v>
      </c>
      <c r="D38" s="69"/>
      <c r="E38" s="68">
        <v>466.24</v>
      </c>
      <c r="F38" s="68">
        <v>0</v>
      </c>
      <c r="G38" s="28">
        <v>0.23312</v>
      </c>
      <c r="H38" s="28">
        <f t="shared" si="3"/>
        <v>0</v>
      </c>
    </row>
    <row r="39" spans="1:8" ht="18" customHeight="1">
      <c r="A39" s="48"/>
      <c r="B39" s="41" t="s">
        <v>97</v>
      </c>
      <c r="C39" s="73">
        <v>1164.5</v>
      </c>
      <c r="D39" s="69"/>
      <c r="E39" s="68"/>
      <c r="F39" s="68"/>
      <c r="G39" s="28">
        <v>0</v>
      </c>
      <c r="H39" s="28" t="e">
        <f t="shared" si="3"/>
        <v>#DIV/0!</v>
      </c>
    </row>
    <row r="40" spans="1:8" ht="18" customHeight="1">
      <c r="A40" s="49">
        <v>8</v>
      </c>
      <c r="B40" s="36" t="s">
        <v>98</v>
      </c>
      <c r="C40" s="74">
        <f>SUM(C35:C39)</f>
        <v>48683.5</v>
      </c>
      <c r="D40" s="74">
        <f>SUM(D35:D39)</f>
        <v>106085</v>
      </c>
      <c r="E40" s="75">
        <f>E35+E36+E37+E38+E39</f>
        <v>25284.080000000005</v>
      </c>
      <c r="F40" s="75">
        <f>F35+F36+F37+F38+F39</f>
        <v>37839.12</v>
      </c>
      <c r="G40" s="33">
        <v>1.0113632000000001</v>
      </c>
      <c r="H40" s="33">
        <f aca="true" t="shared" si="4" ref="H40:H45">D40/E40</f>
        <v>4.195723158604149</v>
      </c>
    </row>
    <row r="41" spans="1:8" ht="18" customHeight="1">
      <c r="A41" s="50">
        <v>9</v>
      </c>
      <c r="B41" s="42" t="s">
        <v>99</v>
      </c>
      <c r="C41" s="76">
        <v>4000</v>
      </c>
      <c r="D41" s="76">
        <v>8969.7</v>
      </c>
      <c r="E41" s="76">
        <v>7973.2</v>
      </c>
      <c r="F41" s="76">
        <v>5658</v>
      </c>
      <c r="G41" s="31">
        <v>1.9932999999999998</v>
      </c>
      <c r="H41" s="31">
        <f t="shared" si="4"/>
        <v>1.124981186976371</v>
      </c>
    </row>
    <row r="42" spans="1:8" ht="18" customHeight="1">
      <c r="A42" s="50">
        <v>10</v>
      </c>
      <c r="B42" s="42" t="s">
        <v>100</v>
      </c>
      <c r="C42" s="76">
        <v>1200</v>
      </c>
      <c r="D42" s="76">
        <v>1978</v>
      </c>
      <c r="E42" s="76">
        <v>1657</v>
      </c>
      <c r="F42" s="76">
        <v>1612</v>
      </c>
      <c r="G42" s="31">
        <v>1.3808333333333334</v>
      </c>
      <c r="H42" s="31">
        <f t="shared" si="4"/>
        <v>1.1937235968617985</v>
      </c>
    </row>
    <row r="43" spans="1:8" ht="18" customHeight="1">
      <c r="A43" s="25">
        <v>11</v>
      </c>
      <c r="B43" s="42" t="s">
        <v>101</v>
      </c>
      <c r="C43" s="76">
        <v>16000</v>
      </c>
      <c r="D43" s="76">
        <v>43496</v>
      </c>
      <c r="E43" s="76">
        <v>23313.5</v>
      </c>
      <c r="F43" s="76">
        <v>12956</v>
      </c>
      <c r="G43" s="31">
        <v>1.45709375</v>
      </c>
      <c r="H43" s="31">
        <f t="shared" si="4"/>
        <v>1.8657001308254875</v>
      </c>
    </row>
    <row r="44" spans="1:14" s="26" customFormat="1" ht="18" customHeight="1" thickBot="1">
      <c r="A44" s="56" t="s">
        <v>102</v>
      </c>
      <c r="B44" s="43" t="s">
        <v>103</v>
      </c>
      <c r="C44" s="83">
        <f>C40+C25+C15+C28+C34+C31+C10+C19+C43+C42+C41</f>
        <v>266640.5</v>
      </c>
      <c r="D44" s="83">
        <f>D40+D25+D15+D28+D34+D31+D10+D19+D43+D42+D41</f>
        <v>361755.39999999997</v>
      </c>
      <c r="E44" s="83">
        <f>E40+E25+E15+E28+E34+E31+E10+E19+E43+E42+E41</f>
        <v>284294.02</v>
      </c>
      <c r="F44" s="83">
        <f>F40+F25+F15+F28+F34+F31+F10+F19+F43+F42+F41</f>
        <v>214499.69999999998</v>
      </c>
      <c r="G44" s="35">
        <v>1.3898170174280757</v>
      </c>
      <c r="H44" s="35">
        <f t="shared" si="4"/>
        <v>1.2724692555967232</v>
      </c>
      <c r="J44"/>
      <c r="K44"/>
      <c r="L44"/>
      <c r="M44"/>
      <c r="N44"/>
    </row>
    <row r="45" spans="1:14" s="63" customFormat="1" ht="18" customHeight="1" thickTop="1">
      <c r="A45" s="64">
        <v>12</v>
      </c>
      <c r="B45" s="23" t="s">
        <v>104</v>
      </c>
      <c r="C45" s="84"/>
      <c r="D45" s="71">
        <v>60581.97</v>
      </c>
      <c r="E45" s="78">
        <v>1769.04</v>
      </c>
      <c r="F45" s="78"/>
      <c r="G45" s="65"/>
      <c r="H45" s="28">
        <f t="shared" si="4"/>
        <v>34.24567562067562</v>
      </c>
      <c r="J45"/>
      <c r="K45"/>
      <c r="L45"/>
      <c r="M45"/>
      <c r="N45"/>
    </row>
    <row r="46" spans="1:14" s="26" customFormat="1" ht="18" customHeight="1" thickBot="1">
      <c r="A46" s="56" t="s">
        <v>105</v>
      </c>
      <c r="B46" s="44" t="s">
        <v>106</v>
      </c>
      <c r="C46" s="77">
        <f>SUM(C44:C45)</f>
        <v>266640.5</v>
      </c>
      <c r="D46" s="77">
        <f>SUM(D44:D45)</f>
        <v>422337.37</v>
      </c>
      <c r="E46" s="77">
        <f>SUM(E44:E45)</f>
        <v>286063.06</v>
      </c>
      <c r="F46" s="77">
        <f>SUM(F44:F45)</f>
        <v>214499.69999999998</v>
      </c>
      <c r="G46" s="35">
        <v>1.3984652538437095</v>
      </c>
      <c r="H46" s="35">
        <f>D46/E46</f>
        <v>1.476378564922014</v>
      </c>
      <c r="J46"/>
      <c r="K46"/>
      <c r="L46"/>
      <c r="M46"/>
      <c r="N46"/>
    </row>
    <row r="47" spans="1:14" s="63" customFormat="1" ht="18" customHeight="1" thickTop="1">
      <c r="A47" s="57">
        <v>13</v>
      </c>
      <c r="B47" s="24" t="s">
        <v>107</v>
      </c>
      <c r="C47" s="79"/>
      <c r="D47" s="79">
        <v>50810</v>
      </c>
      <c r="E47" s="81">
        <v>59379.5</v>
      </c>
      <c r="F47" s="81">
        <v>38922</v>
      </c>
      <c r="G47" s="32" t="e">
        <v>#DIV/0!</v>
      </c>
      <c r="H47" s="28">
        <f>D47/E47</f>
        <v>0.8556825166934716</v>
      </c>
      <c r="J47"/>
      <c r="K47"/>
      <c r="L47"/>
      <c r="M47"/>
      <c r="N47"/>
    </row>
    <row r="48" spans="1:14" s="63" customFormat="1" ht="18" customHeight="1">
      <c r="A48" s="50">
        <v>14</v>
      </c>
      <c r="B48" s="24" t="s">
        <v>108</v>
      </c>
      <c r="C48" s="72"/>
      <c r="D48" s="72">
        <v>2050</v>
      </c>
      <c r="E48" s="81">
        <v>9105</v>
      </c>
      <c r="F48" s="81">
        <v>2500</v>
      </c>
      <c r="G48" s="28" t="e">
        <v>#DIV/0!</v>
      </c>
      <c r="H48" s="28">
        <f>D48/E48</f>
        <v>0.22515101592531575</v>
      </c>
      <c r="J48"/>
      <c r="K48"/>
      <c r="L48"/>
      <c r="M48"/>
      <c r="N48"/>
    </row>
    <row r="49" spans="1:8" s="63" customFormat="1" ht="18" customHeight="1">
      <c r="A49" s="51">
        <v>15</v>
      </c>
      <c r="B49" s="24" t="s">
        <v>109</v>
      </c>
      <c r="C49" s="72"/>
      <c r="D49" s="79"/>
      <c r="E49" s="79"/>
      <c r="F49" s="79"/>
      <c r="G49" s="28" t="e">
        <v>#DIV/0!</v>
      </c>
      <c r="H49" s="28" t="e">
        <f>D49/E49</f>
        <v>#DIV/0!</v>
      </c>
    </row>
    <row r="50" spans="1:8" s="26" customFormat="1" ht="18" customHeight="1" thickBot="1">
      <c r="A50" s="56" t="s">
        <v>110</v>
      </c>
      <c r="B50" s="45" t="s">
        <v>111</v>
      </c>
      <c r="C50" s="77">
        <f>SUM(C46:C49)</f>
        <v>266640.5</v>
      </c>
      <c r="D50" s="77">
        <f>SUM(D46:D49)</f>
        <v>475197.37</v>
      </c>
      <c r="E50" s="77">
        <f>SUM(E46:E49)</f>
        <v>354547.56</v>
      </c>
      <c r="F50" s="77">
        <f>SUM(F46:F49)</f>
        <v>255921.69999999998</v>
      </c>
      <c r="G50" s="35">
        <v>1.3984652538437095</v>
      </c>
      <c r="H50" s="35">
        <f>D50/E50</f>
        <v>1.3402923150846109</v>
      </c>
    </row>
    <row r="51" ht="15" thickTop="1"/>
  </sheetData>
  <sheetProtection/>
  <mergeCells count="1">
    <mergeCell ref="A2:G2"/>
  </mergeCells>
  <printOptions/>
  <pageMargins left="0" right="0" top="0" bottom="0" header="0" footer="0"/>
  <pageSetup horizontalDpi="600" verticalDpi="600" orientation="portrait" paperSize="9" scale="80" r:id="rId4"/>
  <drawing r:id="rId3"/>
  <legacyDrawing r:id="rId2"/>
  <oleObjects>
    <oleObject progId="CorelDRAW.Graphic.11" shapeId="5350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Gani Rama</dc:creator>
  <cp:keywords/>
  <dc:description/>
  <cp:lastModifiedBy>Gani Rama</cp:lastModifiedBy>
  <cp:lastPrinted>2023-05-03T10:07:16Z</cp:lastPrinted>
  <dcterms:created xsi:type="dcterms:W3CDTF">2019-03-07T12:32:34Z</dcterms:created>
  <dcterms:modified xsi:type="dcterms:W3CDTF">2023-05-03T13:37:50Z</dcterms:modified>
  <cp:category/>
  <cp:version/>
  <cp:contentType/>
  <cp:contentStatus/>
</cp:coreProperties>
</file>