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ANALITIK'!$A$1:$F$74</definedName>
    <definedName name="_xlnm.Print_Area" localSheetId="1">'TE HYRAT MUJORE NË ANALITIK'!$A$1:$H$51</definedName>
  </definedNames>
  <calcPr fullCalcOnLoad="1"/>
</workbook>
</file>

<file path=xl/sharedStrings.xml><?xml version="1.0" encoding="utf-8"?>
<sst xmlns="http://schemas.openxmlformats.org/spreadsheetml/2006/main" count="136" uniqueCount="135">
  <si>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</si>
  <si>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</si>
  <si>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</si>
  <si>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</si>
  <si>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</si>
  <si>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</si>
  <si>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</si>
  <si>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</si>
  <si>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</si>
  <si>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</si>
  <si>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</si>
  <si>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</si>
  <si>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</si>
  <si>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</si>
  <si>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</si>
  <si>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</si>
  <si>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</si>
  <si>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13310  -  SHPENZIMET PËR INTERNET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</si>
  <si>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</si>
  <si>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</si>
  <si>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</si>
  <si>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</si>
  <si>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</si>
  <si>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</si>
  <si>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</si>
  <si>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</si>
  <si>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</si>
  <si>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</si>
  <si>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</si>
  <si>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>URBANIZMI</t>
  </si>
  <si>
    <t>BUJQESIA</t>
  </si>
  <si>
    <t>ZHVILLIMI EKONOMIK</t>
  </si>
  <si>
    <t>ADMINISTRATA</t>
  </si>
  <si>
    <t>KULTURA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</si>
  <si>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</si>
  <si>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</si>
  <si>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</si>
  <si>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</si>
  <si>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</si>
  <si>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</si>
  <si>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31270  -  MIRËMBAJTJA INVESTIME</t>
  </si>
  <si>
    <t xml:space="preserve">      13320  -  SHPENZIMET E TELEFONISË MOBILE</t>
  </si>
  <si>
    <t xml:space="preserve">      13620  -  FURNIZIM ME USHQIM DHE PIJE(JO DREKA ZYRTARE</t>
  </si>
  <si>
    <t xml:space="preserve">      13630  -  FURNIZIME MJEKËSORE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</si>
  <si>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</si>
  <si>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</si>
  <si>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</si>
  <si>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</si>
  <si>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</si>
  <si>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14023  -  MIRËMBAJTJA E SHKOLLAVE</t>
  </si>
  <si>
    <t xml:space="preserve">      13503  -  KOMPJUTERË MË PAK SE 1000 EURO</t>
  </si>
  <si>
    <t xml:space="preserve">      21200  -  SUBVENCIONE  PËR ENTITETE JOPUBLIKE</t>
  </si>
  <si>
    <t xml:space="preserve">      31121  -  OBJEKTET ARSIMORE</t>
  </si>
  <si>
    <t xml:space="preserve">      31250  -  KANALIZIMI</t>
  </si>
  <si>
    <t xml:space="preserve">      31260  -  UJËSJELLËSI</t>
  </si>
  <si>
    <t xml:space="preserve">      32100  -  TOKA</t>
  </si>
  <si>
    <t xml:space="preserve">      13480  -  SHPENZIMET PËR ANËTARËSIM</t>
  </si>
  <si>
    <t xml:space="preserve">      13650  -  FURNIZIM ME VESHMBATHJE</t>
  </si>
  <si>
    <t xml:space="preserve">    632  -  GJAKOVË</t>
  </si>
  <si>
    <t>GANI RAMA</t>
  </si>
  <si>
    <t>Nr</t>
  </si>
  <si>
    <t>BURIMET E TË ARDHURAVE</t>
  </si>
  <si>
    <t>Progresi me planif.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</si>
  <si>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</si>
  <si>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</si>
  <si>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</si>
  <si>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</si>
  <si>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</si>
  <si>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</si>
  <si>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</si>
  <si>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</si>
  <si>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</si>
  <si>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</si>
  <si>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</si>
  <si>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</si>
  <si>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</si>
  <si>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</si>
  <si>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</si>
  <si>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</si>
  <si>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</si>
  <si>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</si>
  <si>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</si>
  <si>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</si>
  <si>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</si>
  <si>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50019  -  TAKSA ADMINISTRATIVE-ZGJATJA E ORARIT</t>
  </si>
  <si>
    <t>50029  -  TAKSA  PËR USHTRIMIN E VEPRIMTARISË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</si>
  <si>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</si>
  <si>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</si>
  <si>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</si>
  <si>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</si>
  <si>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</si>
  <si>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</si>
  <si>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</si>
  <si>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</si>
  <si>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SHENDETËSIA</t>
  </si>
  <si>
    <t xml:space="preserve">ARSIMI </t>
  </si>
  <si>
    <t>DONACIONET</t>
  </si>
  <si>
    <t>TE HYRAT NGA TRAFIKU</t>
  </si>
  <si>
    <t>TE HYRAT NGA GJYKATA</t>
  </si>
  <si>
    <t>TE HYRAT NGA PYJET</t>
  </si>
  <si>
    <t>III</t>
  </si>
  <si>
    <t>TOTALI I TE HYRAVE KOMUNALE</t>
  </si>
  <si>
    <t xml:space="preserve">      11900  -  PAGESA PËR VENDIME GJYQËSORË</t>
  </si>
  <si>
    <t xml:space="preserve">      14130  -  QIRAJA - PAJISJET</t>
  </si>
  <si>
    <t xml:space="preserve">      31126  -  RRETHOJA</t>
  </si>
  <si>
    <t xml:space="preserve">      31610  -  PAJISJE TË TEKNOLOGJISË INFORMATIVE</t>
  </si>
  <si>
    <t xml:space="preserve">      32120  -  PARQET NACIONALE</t>
  </si>
  <si>
    <t xml:space="preserve">            RAPORTI  ANALITIKË I SHPENZIMEVE   PËR TRI VITE</t>
  </si>
  <si>
    <t xml:space="preserve">        RAPORTI  ANALITIKË I TË HYRAVE   PËR TRI VITE</t>
  </si>
  <si>
    <t>Shpenzimi Maj  2022</t>
  </si>
  <si>
    <t>Shpenzimi Maj  2021</t>
  </si>
  <si>
    <t xml:space="preserve">      13660  -  AKOMODIMI</t>
  </si>
  <si>
    <t xml:space="preserve">      13790  -  GAS NATYROR</t>
  </si>
  <si>
    <t xml:space="preserve">      13820  -  AVANC PËR UDHËTIME ZYRTARE</t>
  </si>
  <si>
    <t xml:space="preserve">      31129  -  FUSHAT SPORTIVE</t>
  </si>
  <si>
    <t xml:space="preserve">      13130  -  SHPENZIMET E UDHËTIMEVE ZYRTAR BRENDA VENDIT</t>
  </si>
  <si>
    <t xml:space="preserve">      13490  -  SHËRBIMET E VARRIMIT</t>
  </si>
  <si>
    <t xml:space="preserve">      31124  -  OBJEKTET SPORTIVE</t>
  </si>
  <si>
    <t xml:space="preserve">      14032  -  MIRËMBAJTJA AUTO RRUGËVE LOKALE</t>
  </si>
  <si>
    <t xml:space="preserve">      14210  -  REKLAMAT DHE KONKURSET</t>
  </si>
  <si>
    <t xml:space="preserve">      32110  -  RREGULLIMI I LUMENJËVE</t>
  </si>
  <si>
    <t xml:space="preserve">      13140  -  SHPENZIMET E UDHËT.E  ZYRTARE JASHTË VENDIT</t>
  </si>
  <si>
    <t>Krahasimi me  2022</t>
  </si>
  <si>
    <t>Krahasimi me 2021</t>
  </si>
  <si>
    <t>Shpenzimi Maj  2023</t>
  </si>
  <si>
    <t>Planifikimi  Maj 2023</t>
  </si>
  <si>
    <t xml:space="preserve">  Realizimi  Maj  2023</t>
  </si>
  <si>
    <t>Realizimi  Maj  2022</t>
  </si>
  <si>
    <t>Realizimi   Maj  2021</t>
  </si>
  <si>
    <t>50109 -   KOMPENZIMI I DEMEVE</t>
  </si>
  <si>
    <t>50012  -  TAKSA PËR  NDRIMIN E DESTINAC. TE TOKES</t>
  </si>
  <si>
    <t>Pylltaria-Shitja e drunjeve të konfiskuar</t>
  </si>
  <si>
    <t>Krahasimi  me 2022</t>
  </si>
  <si>
    <t>TOTALI I TE HYRAVA DIREKTE</t>
  </si>
  <si>
    <t>TOTALI ME TE HYRT INDIREKTE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</si>
</sst>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  <numFmt numFmtId="167" formatCode="0.0%"/>
  </numFmts>
  <fonts count="51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/>
    </xf>
    <xf numFmtId="10" fontId="7" fillId="34" borderId="11" xfId="0" applyNumberFormat="1" applyFont="1" applyFill="1" applyBorder="1" applyAlignment="1">
      <alignment/>
    </xf>
    <xf numFmtId="43" fontId="2" fillId="0" borderId="0" xfId="42" applyFont="1" applyAlignment="1">
      <alignment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10" fontId="9" fillId="0" borderId="12" xfId="0" applyNumberFormat="1" applyFont="1" applyFill="1" applyBorder="1" applyAlignment="1">
      <alignment/>
    </xf>
    <xf numFmtId="43" fontId="1" fillId="33" borderId="13" xfId="42" applyFont="1" applyFill="1" applyBorder="1" applyAlignment="1" applyProtection="1">
      <alignment horizontal="center" vertical="center" wrapText="1"/>
      <protection/>
    </xf>
    <xf numFmtId="10" fontId="9" fillId="0" borderId="14" xfId="0" applyNumberFormat="1" applyFont="1" applyFill="1" applyBorder="1" applyAlignment="1">
      <alignment/>
    </xf>
    <xf numFmtId="0" fontId="8" fillId="35" borderId="11" xfId="0" applyFont="1" applyFill="1" applyBorder="1" applyAlignment="1">
      <alignment vertical="center" wrapText="1"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43" fontId="4" fillId="34" borderId="16" xfId="42" applyFont="1" applyFill="1" applyBorder="1" applyAlignment="1">
      <alignment horizontal="center" vertical="center" wrapText="1"/>
    </xf>
    <xf numFmtId="10" fontId="7" fillId="34" borderId="16" xfId="0" applyNumberFormat="1" applyFont="1" applyFill="1" applyBorder="1" applyAlignment="1">
      <alignment/>
    </xf>
    <xf numFmtId="43" fontId="4" fillId="35" borderId="17" xfId="42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43" fontId="3" fillId="34" borderId="19" xfId="0" applyNumberFormat="1" applyFont="1" applyFill="1" applyBorder="1" applyAlignment="1" applyProtection="1">
      <alignment vertical="center" wrapText="1"/>
      <protection/>
    </xf>
    <xf numFmtId="43" fontId="10" fillId="33" borderId="10" xfId="42" applyFont="1" applyFill="1" applyBorder="1" applyAlignment="1" applyProtection="1">
      <alignment horizontal="center" vertical="center" wrapText="1"/>
      <protection/>
    </xf>
    <xf numFmtId="43" fontId="2" fillId="0" borderId="12" xfId="42" applyFont="1" applyBorder="1" applyAlignment="1">
      <alignment/>
    </xf>
    <xf numFmtId="43" fontId="2" fillId="33" borderId="12" xfId="42" applyFont="1" applyFill="1" applyBorder="1" applyAlignment="1">
      <alignment/>
    </xf>
    <xf numFmtId="43" fontId="4" fillId="34" borderId="12" xfId="42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2" fillId="36" borderId="12" xfId="42" applyFont="1" applyFill="1" applyBorder="1" applyAlignment="1">
      <alignment/>
    </xf>
    <xf numFmtId="43" fontId="4" fillId="34" borderId="12" xfId="42" applyFont="1" applyFill="1" applyBorder="1" applyAlignment="1">
      <alignment horizontal="center" vertical="center" wrapText="1"/>
    </xf>
    <xf numFmtId="43" fontId="2" fillId="0" borderId="14" xfId="42" applyFont="1" applyFill="1" applyBorder="1" applyAlignment="1">
      <alignment horizontal="center" vertical="center" wrapText="1"/>
    </xf>
    <xf numFmtId="43" fontId="2" fillId="0" borderId="14" xfId="42" applyFont="1" applyFill="1" applyBorder="1" applyAlignment="1">
      <alignment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43" fontId="3" fillId="0" borderId="21" xfId="42" applyFont="1" applyFill="1" applyBorder="1" applyAlignment="1" applyProtection="1">
      <alignment horizontal="center" vertical="center" wrapText="1"/>
      <protection/>
    </xf>
    <xf numFmtId="43" fontId="2" fillId="0" borderId="12" xfId="42" applyFont="1" applyBorder="1" applyAlignment="1">
      <alignment horizontal="right" vertical="center"/>
    </xf>
    <xf numFmtId="43" fontId="3" fillId="0" borderId="22" xfId="42" applyFont="1" applyFill="1" applyBorder="1" applyAlignment="1" applyProtection="1">
      <alignment horizontal="center" vertical="center" wrapText="1"/>
      <protection/>
    </xf>
    <xf numFmtId="43" fontId="3" fillId="0" borderId="10" xfId="42" applyFont="1" applyFill="1" applyBorder="1" applyAlignment="1" applyProtection="1">
      <alignment horizontal="center" vertical="center" wrapText="1"/>
      <protection/>
    </xf>
    <xf numFmtId="43" fontId="1" fillId="0" borderId="10" xfId="42" applyFont="1" applyFill="1" applyBorder="1" applyAlignment="1" applyProtection="1">
      <alignment horizontal="left" vertical="center" wrapText="1"/>
      <protection/>
    </xf>
    <xf numFmtId="43" fontId="1" fillId="0" borderId="12" xfId="42" applyFont="1" applyFill="1" applyBorder="1" applyAlignment="1" applyProtection="1">
      <alignment horizontal="left" vertical="center" wrapText="1"/>
      <protection/>
    </xf>
    <xf numFmtId="43" fontId="2" fillId="0" borderId="0" xfId="42" applyFont="1" applyBorder="1" applyAlignment="1">
      <alignment/>
    </xf>
    <xf numFmtId="43" fontId="4" fillId="35" borderId="12" xfId="42" applyFont="1" applyFill="1" applyBorder="1" applyAlignment="1">
      <alignment/>
    </xf>
    <xf numFmtId="43" fontId="4" fillId="0" borderId="14" xfId="42" applyFont="1" applyFill="1" applyBorder="1" applyAlignment="1">
      <alignment/>
    </xf>
    <xf numFmtId="43" fontId="2" fillId="0" borderId="14" xfId="42" applyFont="1" applyBorder="1" applyAlignment="1">
      <alignment/>
    </xf>
    <xf numFmtId="43" fontId="2" fillId="33" borderId="14" xfId="42" applyFont="1" applyFill="1" applyBorder="1" applyAlignment="1">
      <alignment/>
    </xf>
    <xf numFmtId="43" fontId="2" fillId="36" borderId="14" xfId="42" applyFont="1" applyFill="1" applyBorder="1" applyAlignment="1">
      <alignment/>
    </xf>
    <xf numFmtId="43" fontId="11" fillId="34" borderId="11" xfId="42" applyFont="1" applyFill="1" applyBorder="1" applyAlignment="1">
      <alignment horizontal="center" vertical="center" wrapText="1"/>
    </xf>
    <xf numFmtId="43" fontId="4" fillId="34" borderId="11" xfId="42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3" fontId="11" fillId="35" borderId="11" xfId="42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10" fontId="2" fillId="33" borderId="14" xfId="42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10" fontId="2" fillId="33" borderId="12" xfId="42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10" fontId="4" fillId="34" borderId="12" xfId="42" applyNumberFormat="1" applyFont="1" applyFill="1" applyBorder="1" applyAlignment="1">
      <alignment horizontal="right" vertical="center" wrapText="1"/>
    </xf>
    <xf numFmtId="10" fontId="4" fillId="34" borderId="14" xfId="42" applyNumberFormat="1" applyFont="1" applyFill="1" applyBorder="1" applyAlignment="1">
      <alignment horizontal="right" vertical="center" wrapText="1"/>
    </xf>
    <xf numFmtId="10" fontId="4" fillId="35" borderId="12" xfId="42" applyNumberFormat="1" applyFont="1" applyFill="1" applyBorder="1" applyAlignment="1">
      <alignment horizontal="right" vertical="center" wrapText="1"/>
    </xf>
    <xf numFmtId="10" fontId="4" fillId="35" borderId="14" xfId="42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3" fontId="4" fillId="34" borderId="11" xfId="42" applyFont="1" applyFill="1" applyBorder="1" applyAlignment="1">
      <alignment vertical="center"/>
    </xf>
    <xf numFmtId="10" fontId="4" fillId="37" borderId="11" xfId="42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3" fillId="35" borderId="1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 applyProtection="1">
      <alignment horizontal="left" vertical="center" wrapText="1"/>
      <protection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13" fillId="37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3" fillId="37" borderId="12" xfId="0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4" fontId="13" fillId="37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37" borderId="12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34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3" fontId="4" fillId="35" borderId="11" xfId="42" applyFont="1" applyFill="1" applyBorder="1" applyAlignment="1">
      <alignment/>
    </xf>
    <xf numFmtId="43" fontId="4" fillId="34" borderId="11" xfId="42" applyFont="1" applyFill="1" applyBorder="1" applyAlignment="1">
      <alignment/>
    </xf>
    <xf numFmtId="10" fontId="4" fillId="35" borderId="11" xfId="42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0</xdr:col>
      <xdr:colOff>942975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47625</xdr:rowOff>
    </xdr:from>
    <xdr:to>
      <xdr:col>5</xdr:col>
      <xdr:colOff>295275</xdr:colOff>
      <xdr:row>1</xdr:row>
      <xdr:rowOff>533400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47625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123825</xdr:rowOff>
    </xdr:from>
    <xdr:to>
      <xdr:col>1</xdr:col>
      <xdr:colOff>838200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238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0</xdr:row>
      <xdr:rowOff>76200</xdr:rowOff>
    </xdr:from>
    <xdr:to>
      <xdr:col>6</xdr:col>
      <xdr:colOff>628650</xdr:colOff>
      <xdr:row>0</xdr:row>
      <xdr:rowOff>914400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76200"/>
          <a:ext cx="647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showGridLines="0" view="pageBreakPreview" zoomScale="110" zoomScaleSheetLayoutView="110" zoomScalePageLayoutView="0" workbookViewId="0" topLeftCell="A1">
      <selection activeCell="L12" sqref="L12"/>
    </sheetView>
  </sheetViews>
  <sheetFormatPr defaultColWidth="9.140625" defaultRowHeight="12.75"/>
  <cols>
    <col min="1" max="1" width="64.421875" style="1" customWidth="1"/>
    <col min="2" max="3" width="13.140625" style="1" customWidth="1"/>
    <col min="4" max="4" width="13.140625" style="8" customWidth="1"/>
    <col min="5" max="5" width="9.00390625" style="1" customWidth="1"/>
    <col min="6" max="6" width="9.7109375" style="1" customWidth="1"/>
    <col min="7" max="16384" width="9.140625" style="1" customWidth="1"/>
  </cols>
  <sheetData>
    <row r="1" spans="1:4" ht="21" customHeight="1">
      <c r="A1" s="5"/>
      <c r="B1" s="5"/>
      <c r="C1" s="5"/>
      <c r="D1" s="9"/>
    </row>
    <row r="2" spans="1:4" ht="45" customHeight="1">
      <c r="A2" s="89" t="s">
        <v>107</v>
      </c>
      <c r="B2" s="89"/>
      <c r="C2" s="89"/>
      <c r="D2" s="89"/>
    </row>
    <row r="3" spans="1:6" s="6" customFormat="1" ht="29.25" customHeight="1" thickBot="1">
      <c r="A3" s="19" t="s">
        <v>0</v>
      </c>
      <c r="B3" s="18" t="s">
        <v>124</v>
      </c>
      <c r="C3" s="18" t="s">
        <v>109</v>
      </c>
      <c r="D3" s="18" t="s">
        <v>110</v>
      </c>
      <c r="E3" s="14" t="s">
        <v>122</v>
      </c>
      <c r="F3" s="14" t="s">
        <v>123</v>
      </c>
    </row>
    <row r="4" spans="1:6" s="6" customFormat="1" ht="20.25" thickBot="1" thickTop="1">
      <c r="A4" s="15" t="s">
        <v>58</v>
      </c>
      <c r="B4" s="16">
        <f>B72</f>
        <v>2730076.98</v>
      </c>
      <c r="C4" s="16">
        <f>C72</f>
        <v>2135111.45</v>
      </c>
      <c r="D4" s="16">
        <f>D72</f>
        <v>1812766.3299999996</v>
      </c>
      <c r="E4" s="17">
        <f>B4/C4</f>
        <v>1.2786578330606582</v>
      </c>
      <c r="F4" s="17">
        <f>B4/D4</f>
        <v>1.5060280714724001</v>
      </c>
    </row>
    <row r="5" spans="1:6" s="4" customFormat="1" ht="15.75" customHeight="1" thickTop="1">
      <c r="A5" s="2" t="s">
        <v>11</v>
      </c>
      <c r="B5" s="10">
        <v>1229049.42</v>
      </c>
      <c r="C5" s="10">
        <v>1054378.02</v>
      </c>
      <c r="D5" s="32"/>
      <c r="E5" s="11">
        <f>B5/C5</f>
        <v>1.1656629754099008</v>
      </c>
      <c r="F5" s="13" t="e">
        <f>B5/D5</f>
        <v>#DIV/0!</v>
      </c>
    </row>
    <row r="6" spans="1:6" ht="15.75" customHeight="1">
      <c r="A6" s="2" t="s">
        <v>12</v>
      </c>
      <c r="B6" s="10">
        <v>2840.96</v>
      </c>
      <c r="C6" s="10">
        <v>5601</v>
      </c>
      <c r="D6" s="33"/>
      <c r="E6" s="11">
        <f>B6/C6</f>
        <v>0.5072237100517765</v>
      </c>
      <c r="F6" s="13" t="e">
        <f>B6/D6</f>
        <v>#DIV/0!</v>
      </c>
    </row>
    <row r="7" spans="1:6" ht="15.75" customHeight="1">
      <c r="A7" s="2" t="s">
        <v>13</v>
      </c>
      <c r="B7" s="10">
        <f>532.81+80</f>
        <v>612.81</v>
      </c>
      <c r="C7" s="10">
        <v>632.76</v>
      </c>
      <c r="D7" s="33"/>
      <c r="E7" s="11">
        <f aca="true" t="shared" si="0" ref="E7:E39">B7/C7</f>
        <v>0.9684714583728428</v>
      </c>
      <c r="F7" s="13" t="e">
        <f aca="true" t="shared" si="1" ref="F7:F39">B7/D7</f>
        <v>#DIV/0!</v>
      </c>
    </row>
    <row r="8" spans="1:6" ht="15.75" customHeight="1">
      <c r="A8" s="2" t="s">
        <v>14</v>
      </c>
      <c r="B8" s="10">
        <v>81837.18</v>
      </c>
      <c r="C8" s="10">
        <v>64318.34</v>
      </c>
      <c r="D8" s="34"/>
      <c r="E8" s="11">
        <f t="shared" si="0"/>
        <v>1.2723770545073148</v>
      </c>
      <c r="F8" s="13" t="e">
        <f t="shared" si="1"/>
        <v>#DIV/0!</v>
      </c>
    </row>
    <row r="9" spans="1:6" ht="15.75" customHeight="1">
      <c r="A9" s="2" t="s">
        <v>15</v>
      </c>
      <c r="B9" s="10">
        <v>69096.43</v>
      </c>
      <c r="C9" s="10">
        <v>57722.2</v>
      </c>
      <c r="D9" s="35"/>
      <c r="E9" s="11">
        <f t="shared" si="0"/>
        <v>1.1970512211939253</v>
      </c>
      <c r="F9" s="13" t="e">
        <f t="shared" si="1"/>
        <v>#DIV/0!</v>
      </c>
    </row>
    <row r="10" spans="1:6" ht="15.75" customHeight="1">
      <c r="A10" s="2" t="s">
        <v>16</v>
      </c>
      <c r="B10" s="10">
        <v>69096.43</v>
      </c>
      <c r="C10" s="10">
        <v>57722.2</v>
      </c>
      <c r="D10" s="35"/>
      <c r="E10" s="11">
        <f t="shared" si="0"/>
        <v>1.1970512211939253</v>
      </c>
      <c r="F10" s="13" t="e">
        <f t="shared" si="1"/>
        <v>#DIV/0!</v>
      </c>
    </row>
    <row r="11" spans="1:6" ht="15.75" customHeight="1">
      <c r="A11" s="2" t="s">
        <v>102</v>
      </c>
      <c r="B11" s="10"/>
      <c r="C11" s="10">
        <v>801.4</v>
      </c>
      <c r="D11" s="3">
        <v>761973.79</v>
      </c>
      <c r="E11" s="11">
        <f t="shared" si="0"/>
        <v>0</v>
      </c>
      <c r="F11" s="13">
        <f t="shared" si="1"/>
        <v>0</v>
      </c>
    </row>
    <row r="12" spans="1:6" ht="15.75" customHeight="1">
      <c r="A12" s="2" t="s">
        <v>115</v>
      </c>
      <c r="B12" s="10">
        <v>0</v>
      </c>
      <c r="C12" s="10">
        <v>99</v>
      </c>
      <c r="D12" s="35"/>
      <c r="E12" s="11">
        <f t="shared" si="0"/>
        <v>0</v>
      </c>
      <c r="F12" s="13" t="e">
        <f t="shared" si="1"/>
        <v>#DIV/0!</v>
      </c>
    </row>
    <row r="13" spans="1:6" ht="15.75" customHeight="1">
      <c r="A13" s="2" t="s">
        <v>121</v>
      </c>
      <c r="B13" s="10">
        <v>8032.51</v>
      </c>
      <c r="C13" s="10">
        <v>4169.22</v>
      </c>
      <c r="D13" s="36"/>
      <c r="E13" s="11">
        <f t="shared" si="0"/>
        <v>1.9266217661816838</v>
      </c>
      <c r="F13" s="13" t="e">
        <f t="shared" si="1"/>
        <v>#DIV/0!</v>
      </c>
    </row>
    <row r="14" spans="1:6" ht="15.75" customHeight="1">
      <c r="A14" s="2" t="s">
        <v>1</v>
      </c>
      <c r="B14" s="10">
        <v>52111.02</v>
      </c>
      <c r="C14" s="10">
        <v>30782.78</v>
      </c>
      <c r="D14" s="36">
        <v>13718.58</v>
      </c>
      <c r="E14" s="11">
        <f t="shared" si="0"/>
        <v>1.6928626979109749</v>
      </c>
      <c r="F14" s="13">
        <f t="shared" si="1"/>
        <v>3.798572447002532</v>
      </c>
    </row>
    <row r="15" spans="1:6" ht="15.75" customHeight="1">
      <c r="A15" s="2" t="s">
        <v>2</v>
      </c>
      <c r="B15" s="10">
        <v>4333.42</v>
      </c>
      <c r="C15" s="10">
        <v>672.81</v>
      </c>
      <c r="D15" s="36">
        <v>1587.45</v>
      </c>
      <c r="E15" s="11">
        <f t="shared" si="0"/>
        <v>6.440778228623238</v>
      </c>
      <c r="F15" s="13">
        <f t="shared" si="1"/>
        <v>2.7297993637594886</v>
      </c>
    </row>
    <row r="16" spans="1:6" ht="15.75" customHeight="1">
      <c r="A16" s="2" t="s">
        <v>3</v>
      </c>
      <c r="B16" s="10">
        <v>5212.4</v>
      </c>
      <c r="C16" s="10">
        <v>3435.6</v>
      </c>
      <c r="D16" s="36">
        <v>2960.75</v>
      </c>
      <c r="E16" s="11">
        <f t="shared" si="0"/>
        <v>1.517173128420072</v>
      </c>
      <c r="F16" s="13">
        <f t="shared" si="1"/>
        <v>1.760499873342903</v>
      </c>
    </row>
    <row r="17" spans="1:6" ht="15.75" customHeight="1">
      <c r="A17" s="2" t="s">
        <v>4</v>
      </c>
      <c r="B17" s="10">
        <v>13379.84</v>
      </c>
      <c r="C17" s="10">
        <v>4178.57</v>
      </c>
      <c r="D17" s="36">
        <v>1339.83</v>
      </c>
      <c r="E17" s="11">
        <f t="shared" si="0"/>
        <v>3.202014086158662</v>
      </c>
      <c r="F17" s="13">
        <f t="shared" si="1"/>
        <v>9.986222132658622</v>
      </c>
    </row>
    <row r="18" spans="1:6" ht="15.75" customHeight="1">
      <c r="A18" s="2" t="s">
        <v>5</v>
      </c>
      <c r="B18" s="10">
        <v>1001.29</v>
      </c>
      <c r="C18" s="10">
        <v>1059.42</v>
      </c>
      <c r="D18" s="36">
        <v>774.73</v>
      </c>
      <c r="E18" s="11">
        <f t="shared" si="0"/>
        <v>0.9451303543448301</v>
      </c>
      <c r="F18" s="13">
        <f t="shared" si="1"/>
        <v>1.2924373652756442</v>
      </c>
    </row>
    <row r="19" spans="1:6" ht="15.75" customHeight="1">
      <c r="A19" s="2" t="s">
        <v>17</v>
      </c>
      <c r="B19" s="10">
        <v>616.52</v>
      </c>
      <c r="C19" s="10">
        <v>575.02</v>
      </c>
      <c r="D19" s="36">
        <v>645.01</v>
      </c>
      <c r="E19" s="11">
        <f t="shared" si="0"/>
        <v>1.072171402733818</v>
      </c>
      <c r="F19" s="13">
        <f t="shared" si="1"/>
        <v>0.9558301421683385</v>
      </c>
    </row>
    <row r="20" spans="1:6" ht="15.75" customHeight="1">
      <c r="A20" s="2" t="s">
        <v>41</v>
      </c>
      <c r="B20" s="10"/>
      <c r="C20" s="10">
        <v>1050.19</v>
      </c>
      <c r="D20" s="36">
        <v>1153.6</v>
      </c>
      <c r="E20" s="11">
        <f t="shared" si="0"/>
        <v>0</v>
      </c>
      <c r="F20" s="13">
        <f t="shared" si="1"/>
        <v>0</v>
      </c>
    </row>
    <row r="21" spans="1:6" ht="15.75" customHeight="1">
      <c r="A21" s="2" t="s">
        <v>6</v>
      </c>
      <c r="B21" s="10">
        <v>628.2</v>
      </c>
      <c r="C21" s="10">
        <v>993.7</v>
      </c>
      <c r="D21" s="36">
        <v>13951.28</v>
      </c>
      <c r="E21" s="11">
        <f t="shared" si="0"/>
        <v>0.6321827513334004</v>
      </c>
      <c r="F21" s="13">
        <f t="shared" si="1"/>
        <v>0.04502812645147972</v>
      </c>
    </row>
    <row r="22" spans="1:6" ht="15.75" customHeight="1">
      <c r="A22" s="2" t="s">
        <v>34</v>
      </c>
      <c r="B22" s="10">
        <v>1804.1</v>
      </c>
      <c r="C22" s="10">
        <v>7751.98</v>
      </c>
      <c r="D22" s="36">
        <v>387.09</v>
      </c>
      <c r="E22" s="11">
        <f t="shared" si="0"/>
        <v>0.2327276386161987</v>
      </c>
      <c r="F22" s="13">
        <f t="shared" si="1"/>
        <v>4.6606732284481645</v>
      </c>
    </row>
    <row r="23" spans="1:6" ht="15.75" customHeight="1">
      <c r="A23" s="2" t="s">
        <v>18</v>
      </c>
      <c r="B23" s="10">
        <v>97954.98</v>
      </c>
      <c r="C23" s="10">
        <v>165932.01</v>
      </c>
      <c r="D23" s="36">
        <v>73236.88</v>
      </c>
      <c r="E23" s="11">
        <f t="shared" si="0"/>
        <v>0.5903320281602085</v>
      </c>
      <c r="F23" s="13">
        <f t="shared" si="1"/>
        <v>1.337508916272785</v>
      </c>
    </row>
    <row r="24" spans="1:6" ht="15.75" customHeight="1">
      <c r="A24" s="2" t="s">
        <v>19</v>
      </c>
      <c r="B24" s="10"/>
      <c r="C24" s="10"/>
      <c r="D24" s="36">
        <v>60</v>
      </c>
      <c r="E24" s="11" t="e">
        <f t="shared" si="0"/>
        <v>#DIV/0!</v>
      </c>
      <c r="F24" s="13">
        <f t="shared" si="1"/>
        <v>0</v>
      </c>
    </row>
    <row r="25" spans="1:6" ht="15.75" customHeight="1">
      <c r="A25" s="2" t="s">
        <v>56</v>
      </c>
      <c r="B25" s="10">
        <v>330</v>
      </c>
      <c r="C25" s="10">
        <v>4183.4</v>
      </c>
      <c r="D25" s="36">
        <v>14183.4</v>
      </c>
      <c r="E25" s="11">
        <f t="shared" si="0"/>
        <v>0.07888320504852513</v>
      </c>
      <c r="F25" s="13">
        <f t="shared" si="1"/>
        <v>0.02326663564448581</v>
      </c>
    </row>
    <row r="26" spans="1:6" ht="15.75" customHeight="1">
      <c r="A26" s="2" t="s">
        <v>116</v>
      </c>
      <c r="B26" s="12"/>
      <c r="C26" s="12"/>
      <c r="D26" s="36">
        <v>350</v>
      </c>
      <c r="E26" s="11" t="e">
        <f t="shared" si="0"/>
        <v>#DIV/0!</v>
      </c>
      <c r="F26" s="13">
        <f t="shared" si="1"/>
        <v>0</v>
      </c>
    </row>
    <row r="27" spans="1:6" ht="15.75" customHeight="1">
      <c r="A27" s="2" t="s">
        <v>35</v>
      </c>
      <c r="B27" s="10"/>
      <c r="C27" s="10">
        <v>13517.6</v>
      </c>
      <c r="D27" s="36">
        <v>195</v>
      </c>
      <c r="E27" s="11">
        <f t="shared" si="0"/>
        <v>0</v>
      </c>
      <c r="F27" s="13">
        <f t="shared" si="1"/>
        <v>0</v>
      </c>
    </row>
    <row r="28" spans="1:6" ht="15.75" customHeight="1">
      <c r="A28" s="2" t="s">
        <v>50</v>
      </c>
      <c r="B28" s="10">
        <v>98</v>
      </c>
      <c r="C28" s="10">
        <v>134</v>
      </c>
      <c r="D28" s="36">
        <v>9900</v>
      </c>
      <c r="E28" s="11">
        <f t="shared" si="0"/>
        <v>0.7313432835820896</v>
      </c>
      <c r="F28" s="13">
        <f t="shared" si="1"/>
        <v>0.009898989898989899</v>
      </c>
    </row>
    <row r="29" spans="1:6" ht="15.75" customHeight="1">
      <c r="A29" s="2" t="s">
        <v>20</v>
      </c>
      <c r="B29" s="10">
        <v>2025</v>
      </c>
      <c r="C29" s="10">
        <v>10746.2</v>
      </c>
      <c r="D29" s="36">
        <v>990.91</v>
      </c>
      <c r="E29" s="11">
        <f t="shared" si="0"/>
        <v>0.18843870391394166</v>
      </c>
      <c r="F29" s="13">
        <f t="shared" si="1"/>
        <v>2.043576106810911</v>
      </c>
    </row>
    <row r="30" spans="1:6" ht="15.75" customHeight="1">
      <c r="A30" s="2" t="s">
        <v>7</v>
      </c>
      <c r="B30" s="10">
        <v>12207.56</v>
      </c>
      <c r="C30" s="12">
        <v>7806.25</v>
      </c>
      <c r="D30" s="36">
        <f>2934+4588.28</f>
        <v>7522.28</v>
      </c>
      <c r="E30" s="11">
        <f t="shared" si="0"/>
        <v>1.5638187349879904</v>
      </c>
      <c r="F30" s="13">
        <f t="shared" si="1"/>
        <v>1.622853709247728</v>
      </c>
    </row>
    <row r="31" spans="1:6" ht="15.75" customHeight="1">
      <c r="A31" s="2" t="s">
        <v>42</v>
      </c>
      <c r="B31" s="10">
        <v>21122.28</v>
      </c>
      <c r="C31" s="10">
        <v>34757.25</v>
      </c>
      <c r="D31" s="36">
        <v>987.1</v>
      </c>
      <c r="E31" s="11">
        <f t="shared" si="0"/>
        <v>0.6077086075566968</v>
      </c>
      <c r="F31" s="13">
        <f t="shared" si="1"/>
        <v>21.398318306149324</v>
      </c>
    </row>
    <row r="32" spans="1:6" ht="15.75" customHeight="1">
      <c r="A32" s="2" t="s">
        <v>43</v>
      </c>
      <c r="B32" s="10">
        <v>17656</v>
      </c>
      <c r="C32" s="10">
        <v>662</v>
      </c>
      <c r="D32" s="3">
        <v>29700</v>
      </c>
      <c r="E32" s="11">
        <f t="shared" si="0"/>
        <v>26.67069486404834</v>
      </c>
      <c r="F32" s="13">
        <f t="shared" si="1"/>
        <v>0.5944781144781145</v>
      </c>
    </row>
    <row r="33" spans="1:6" ht="15.75" customHeight="1">
      <c r="A33" s="2" t="s">
        <v>36</v>
      </c>
      <c r="B33" s="10">
        <v>3319.4</v>
      </c>
      <c r="C33" s="10">
        <v>8014.4</v>
      </c>
      <c r="D33" s="3">
        <v>17.1</v>
      </c>
      <c r="E33" s="11">
        <f t="shared" si="0"/>
        <v>0.4141794769415053</v>
      </c>
      <c r="F33" s="13">
        <f t="shared" si="1"/>
        <v>194.1169590643275</v>
      </c>
    </row>
    <row r="34" spans="1:6" ht="15.75" customHeight="1">
      <c r="A34" s="2" t="s">
        <v>57</v>
      </c>
      <c r="B34" s="10">
        <v>1927.33</v>
      </c>
      <c r="C34" s="22"/>
      <c r="D34" s="3"/>
      <c r="E34" s="11" t="e">
        <f t="shared" si="0"/>
        <v>#DIV/0!</v>
      </c>
      <c r="F34" s="13" t="e">
        <f t="shared" si="1"/>
        <v>#DIV/0!</v>
      </c>
    </row>
    <row r="35" spans="1:6" ht="15.75" customHeight="1">
      <c r="A35" s="2" t="s">
        <v>111</v>
      </c>
      <c r="B35" s="10"/>
      <c r="C35" s="10">
        <v>1150</v>
      </c>
      <c r="D35" s="3">
        <v>160</v>
      </c>
      <c r="E35" s="11">
        <f t="shared" si="0"/>
        <v>0</v>
      </c>
      <c r="F35" s="13">
        <f t="shared" si="1"/>
        <v>0</v>
      </c>
    </row>
    <row r="36" spans="1:6" ht="15.75" customHeight="1">
      <c r="A36" s="2" t="s">
        <v>21</v>
      </c>
      <c r="B36" s="10"/>
      <c r="C36" s="10">
        <v>4620.9</v>
      </c>
      <c r="D36" s="3">
        <v>3178.9</v>
      </c>
      <c r="E36" s="11">
        <f t="shared" si="0"/>
        <v>0</v>
      </c>
      <c r="F36" s="13">
        <f t="shared" si="1"/>
        <v>0</v>
      </c>
    </row>
    <row r="37" spans="1:6" ht="15.75" customHeight="1">
      <c r="A37" s="2" t="s">
        <v>37</v>
      </c>
      <c r="B37" s="10">
        <v>43484</v>
      </c>
      <c r="C37" s="12"/>
      <c r="D37" s="3">
        <v>1039.5</v>
      </c>
      <c r="E37" s="11" t="e">
        <f t="shared" si="0"/>
        <v>#DIV/0!</v>
      </c>
      <c r="F37" s="13">
        <f t="shared" si="1"/>
        <v>41.831649831649834</v>
      </c>
    </row>
    <row r="38" spans="1:6" ht="15.75" customHeight="1">
      <c r="A38" s="2" t="s">
        <v>38</v>
      </c>
      <c r="B38" s="10">
        <v>711.24</v>
      </c>
      <c r="C38" s="10">
        <v>464.88</v>
      </c>
      <c r="D38" s="3"/>
      <c r="E38" s="11">
        <f t="shared" si="0"/>
        <v>1.529943211151265</v>
      </c>
      <c r="F38" s="13" t="e">
        <f t="shared" si="1"/>
        <v>#DIV/0!</v>
      </c>
    </row>
    <row r="39" spans="1:6" ht="15.75" customHeight="1">
      <c r="A39" s="2" t="s">
        <v>22</v>
      </c>
      <c r="B39" s="10">
        <v>8068.29</v>
      </c>
      <c r="C39" s="10">
        <v>9323.83</v>
      </c>
      <c r="D39" s="36">
        <v>1837.68</v>
      </c>
      <c r="E39" s="11">
        <f t="shared" si="0"/>
        <v>0.8653407451658814</v>
      </c>
      <c r="F39" s="13">
        <f t="shared" si="1"/>
        <v>4.390476035000653</v>
      </c>
    </row>
    <row r="40" spans="1:6" ht="15.75" customHeight="1">
      <c r="A40" s="2" t="s">
        <v>112</v>
      </c>
      <c r="B40" s="10">
        <v>490</v>
      </c>
      <c r="C40" s="10">
        <v>1470</v>
      </c>
      <c r="D40" s="36"/>
      <c r="E40" s="11">
        <f aca="true" t="shared" si="2" ref="E40:E71">B40/C40</f>
        <v>0.3333333333333333</v>
      </c>
      <c r="F40" s="13" t="e">
        <f aca="true" t="shared" si="3" ref="F40:F71">B40/D40</f>
        <v>#DIV/0!</v>
      </c>
    </row>
    <row r="41" spans="1:6" ht="15.75" customHeight="1">
      <c r="A41" s="2" t="s">
        <v>23</v>
      </c>
      <c r="B41" s="10">
        <v>1000</v>
      </c>
      <c r="C41" s="22"/>
      <c r="D41" s="36">
        <v>700</v>
      </c>
      <c r="E41" s="11" t="e">
        <f t="shared" si="2"/>
        <v>#DIV/0!</v>
      </c>
      <c r="F41" s="13">
        <f t="shared" si="3"/>
        <v>1.4285714285714286</v>
      </c>
    </row>
    <row r="42" spans="1:6" ht="15.75" customHeight="1">
      <c r="A42" s="2" t="s">
        <v>113</v>
      </c>
      <c r="B42" s="10">
        <v>-3335.52</v>
      </c>
      <c r="C42" s="10">
        <v>2370</v>
      </c>
      <c r="D42" s="36"/>
      <c r="E42" s="11">
        <f t="shared" si="2"/>
        <v>-1.407392405063291</v>
      </c>
      <c r="F42" s="13" t="e">
        <f t="shared" si="3"/>
        <v>#DIV/0!</v>
      </c>
    </row>
    <row r="43" spans="1:6" ht="15.75" customHeight="1">
      <c r="A43" s="2" t="s">
        <v>8</v>
      </c>
      <c r="B43" s="10"/>
      <c r="C43" s="10">
        <v>314.25</v>
      </c>
      <c r="D43" s="36">
        <v>677.35</v>
      </c>
      <c r="E43" s="11">
        <f t="shared" si="2"/>
        <v>0</v>
      </c>
      <c r="F43" s="13">
        <f t="shared" si="3"/>
        <v>0</v>
      </c>
    </row>
    <row r="44" spans="1:6" ht="15.75" customHeight="1">
      <c r="A44" s="2" t="s">
        <v>24</v>
      </c>
      <c r="B44" s="10">
        <v>1090.5</v>
      </c>
      <c r="C44" s="10">
        <v>6337.78</v>
      </c>
      <c r="D44" s="36"/>
      <c r="E44" s="11">
        <f t="shared" si="2"/>
        <v>0.17206340390483735</v>
      </c>
      <c r="F44" s="13" t="e">
        <f t="shared" si="3"/>
        <v>#DIV/0!</v>
      </c>
    </row>
    <row r="45" spans="1:6" ht="15.75" customHeight="1">
      <c r="A45" s="2" t="s">
        <v>25</v>
      </c>
      <c r="B45" s="10">
        <v>16236.19</v>
      </c>
      <c r="C45" s="10">
        <v>1461.6</v>
      </c>
      <c r="D45" s="36">
        <v>8259.54</v>
      </c>
      <c r="E45" s="11">
        <f t="shared" si="2"/>
        <v>11.108504378763001</v>
      </c>
      <c r="F45" s="13">
        <f t="shared" si="3"/>
        <v>1.965749908590551</v>
      </c>
    </row>
    <row r="46" spans="1:6" ht="15.75" customHeight="1">
      <c r="A46" s="2" t="s">
        <v>49</v>
      </c>
      <c r="B46" s="10">
        <v>1018</v>
      </c>
      <c r="C46" s="10">
        <v>16623.6</v>
      </c>
      <c r="D46" s="36">
        <v>562.5</v>
      </c>
      <c r="E46" s="11">
        <f t="shared" si="2"/>
        <v>0.06123823961115523</v>
      </c>
      <c r="F46" s="13">
        <f t="shared" si="3"/>
        <v>1.8097777777777777</v>
      </c>
    </row>
    <row r="47" spans="1:6" ht="15.75" customHeight="1">
      <c r="A47" s="2" t="s">
        <v>39</v>
      </c>
      <c r="B47" s="10">
        <v>14035.05</v>
      </c>
      <c r="C47" s="22"/>
      <c r="D47" s="36">
        <v>8154.66</v>
      </c>
      <c r="E47" s="11" t="e">
        <f t="shared" si="2"/>
        <v>#DIV/0!</v>
      </c>
      <c r="F47" s="13">
        <f t="shared" si="3"/>
        <v>1.721107930925385</v>
      </c>
    </row>
    <row r="48" spans="1:6" ht="15.75" customHeight="1">
      <c r="A48" s="2" t="s">
        <v>118</v>
      </c>
      <c r="B48" s="10">
        <v>40041</v>
      </c>
      <c r="C48" s="10">
        <v>550</v>
      </c>
      <c r="D48" s="36"/>
      <c r="E48" s="11">
        <f t="shared" si="2"/>
        <v>72.80181818181818</v>
      </c>
      <c r="F48" s="13" t="e">
        <f t="shared" si="3"/>
        <v>#DIV/0!</v>
      </c>
    </row>
    <row r="49" spans="1:6" ht="15" customHeight="1">
      <c r="A49" s="2" t="s">
        <v>44</v>
      </c>
      <c r="B49" s="10">
        <v>2225</v>
      </c>
      <c r="C49" s="10">
        <v>3240</v>
      </c>
      <c r="D49" s="36">
        <v>1104</v>
      </c>
      <c r="E49" s="11">
        <f t="shared" si="2"/>
        <v>0.6867283950617284</v>
      </c>
      <c r="F49" s="13">
        <f t="shared" si="3"/>
        <v>2.0153985507246377</v>
      </c>
    </row>
    <row r="50" spans="1:6" ht="15" customHeight="1">
      <c r="A50" s="2" t="s">
        <v>26</v>
      </c>
      <c r="B50" s="10">
        <v>1484.19</v>
      </c>
      <c r="C50" s="10">
        <v>2353.5</v>
      </c>
      <c r="D50" s="36">
        <v>1700.45</v>
      </c>
      <c r="E50" s="11">
        <f t="shared" si="2"/>
        <v>0.6306309751434035</v>
      </c>
      <c r="F50" s="13">
        <f t="shared" si="3"/>
        <v>0.8728219000852716</v>
      </c>
    </row>
    <row r="51" spans="1:6" ht="15" customHeight="1">
      <c r="A51" s="2" t="s">
        <v>103</v>
      </c>
      <c r="B51" s="10">
        <v>2685.04</v>
      </c>
      <c r="C51" s="10">
        <v>2655</v>
      </c>
      <c r="D51" s="3">
        <v>5850</v>
      </c>
      <c r="E51" s="11">
        <f t="shared" si="2"/>
        <v>1.0113145009416196</v>
      </c>
      <c r="F51" s="13">
        <f t="shared" si="3"/>
        <v>0.45898119658119657</v>
      </c>
    </row>
    <row r="52" spans="1:6" ht="15" customHeight="1">
      <c r="A52" s="2" t="s">
        <v>27</v>
      </c>
      <c r="B52" s="10">
        <v>5896.96</v>
      </c>
      <c r="C52" s="10">
        <v>6345.88</v>
      </c>
      <c r="D52" s="3">
        <v>1832.96</v>
      </c>
      <c r="E52" s="11">
        <f t="shared" si="2"/>
        <v>0.9292580382862582</v>
      </c>
      <c r="F52" s="13">
        <f t="shared" si="3"/>
        <v>3.2171787709497206</v>
      </c>
    </row>
    <row r="53" spans="1:6" ht="15" customHeight="1">
      <c r="A53" s="2" t="s">
        <v>119</v>
      </c>
      <c r="B53" s="10">
        <v>140</v>
      </c>
      <c r="C53" s="10"/>
      <c r="D53" s="3"/>
      <c r="E53" s="11" t="e">
        <f t="shared" si="2"/>
        <v>#DIV/0!</v>
      </c>
      <c r="F53" s="13" t="e">
        <f t="shared" si="3"/>
        <v>#DIV/0!</v>
      </c>
    </row>
    <row r="54" spans="1:6" ht="15" customHeight="1">
      <c r="A54" s="2" t="s">
        <v>9</v>
      </c>
      <c r="B54" s="10">
        <v>3504.91</v>
      </c>
      <c r="C54" s="10">
        <v>3549.57</v>
      </c>
      <c r="D54" s="3">
        <v>1880.25</v>
      </c>
      <c r="E54" s="11">
        <f t="shared" si="2"/>
        <v>0.9874181943164946</v>
      </c>
      <c r="F54" s="13">
        <f t="shared" si="3"/>
        <v>1.8640659486770375</v>
      </c>
    </row>
    <row r="55" spans="1:6" ht="15" customHeight="1">
      <c r="A55" s="2" t="s">
        <v>28</v>
      </c>
      <c r="B55" s="10">
        <v>2827.25</v>
      </c>
      <c r="C55" s="12"/>
      <c r="D55" s="36"/>
      <c r="E55" s="11" t="e">
        <f t="shared" si="2"/>
        <v>#DIV/0!</v>
      </c>
      <c r="F55" s="13" t="e">
        <f t="shared" si="3"/>
        <v>#DIV/0!</v>
      </c>
    </row>
    <row r="56" spans="1:6" ht="15">
      <c r="A56" s="2" t="s">
        <v>51</v>
      </c>
      <c r="B56" s="22"/>
      <c r="C56" s="22"/>
      <c r="D56" s="36">
        <v>200</v>
      </c>
      <c r="E56" s="11" t="e">
        <f t="shared" si="2"/>
        <v>#DIV/0!</v>
      </c>
      <c r="F56" s="13">
        <f t="shared" si="3"/>
        <v>0</v>
      </c>
    </row>
    <row r="57" spans="1:6" ht="15">
      <c r="A57" s="2" t="s">
        <v>45</v>
      </c>
      <c r="B57" s="10">
        <v>53430</v>
      </c>
      <c r="C57" s="10">
        <v>6070</v>
      </c>
      <c r="D57" s="36">
        <v>127844.1</v>
      </c>
      <c r="E57" s="11">
        <f t="shared" si="2"/>
        <v>8.802306425041186</v>
      </c>
      <c r="F57" s="13">
        <f t="shared" si="3"/>
        <v>0.41793090177802494</v>
      </c>
    </row>
    <row r="58" spans="1:6" ht="15">
      <c r="A58" s="31" t="s">
        <v>52</v>
      </c>
      <c r="B58" s="10">
        <v>73994.98</v>
      </c>
      <c r="C58" s="10">
        <v>22225.91</v>
      </c>
      <c r="D58" s="37">
        <v>19999.44</v>
      </c>
      <c r="E58" s="11">
        <f t="shared" si="2"/>
        <v>3.329221615672879</v>
      </c>
      <c r="F58" s="13">
        <f t="shared" si="3"/>
        <v>3.6998525958726844</v>
      </c>
    </row>
    <row r="59" spans="1:6" ht="15">
      <c r="A59" s="2" t="s">
        <v>117</v>
      </c>
      <c r="B59" s="22"/>
      <c r="C59" s="22"/>
      <c r="D59" s="36">
        <v>9178.28</v>
      </c>
      <c r="E59" s="11" t="e">
        <f t="shared" si="2"/>
        <v>#DIV/0!</v>
      </c>
      <c r="F59" s="13">
        <f t="shared" si="3"/>
        <v>0</v>
      </c>
    </row>
    <row r="60" spans="1:6" ht="15">
      <c r="A60" s="2" t="s">
        <v>46</v>
      </c>
      <c r="B60" s="10"/>
      <c r="C60" s="10">
        <v>14350</v>
      </c>
      <c r="D60" s="36">
        <v>2619</v>
      </c>
      <c r="E60" s="11">
        <f t="shared" si="2"/>
        <v>0</v>
      </c>
      <c r="F60" s="13">
        <f t="shared" si="3"/>
        <v>0</v>
      </c>
    </row>
    <row r="61" spans="1:6" ht="15">
      <c r="A61" s="2" t="s">
        <v>104</v>
      </c>
      <c r="B61" s="22"/>
      <c r="C61" s="22"/>
      <c r="D61" s="36">
        <v>6919.32</v>
      </c>
      <c r="E61" s="11" t="e">
        <f t="shared" si="2"/>
        <v>#DIV/0!</v>
      </c>
      <c r="F61" s="13">
        <f t="shared" si="3"/>
        <v>0</v>
      </c>
    </row>
    <row r="62" spans="1:6" ht="15">
      <c r="A62" s="2" t="s">
        <v>114</v>
      </c>
      <c r="B62" s="10"/>
      <c r="C62" s="10">
        <v>12978.34</v>
      </c>
      <c r="D62" s="36">
        <v>4280</v>
      </c>
      <c r="E62" s="11">
        <f t="shared" si="2"/>
        <v>0</v>
      </c>
      <c r="F62" s="13">
        <f t="shared" si="3"/>
        <v>0</v>
      </c>
    </row>
    <row r="63" spans="1:6" ht="15">
      <c r="A63" s="2" t="s">
        <v>47</v>
      </c>
      <c r="B63" s="10">
        <v>467886.62</v>
      </c>
      <c r="C63" s="10">
        <v>222120.01</v>
      </c>
      <c r="D63" s="36">
        <v>279035.11</v>
      </c>
      <c r="E63" s="11">
        <f t="shared" si="2"/>
        <v>2.10645866619581</v>
      </c>
      <c r="F63" s="13">
        <f t="shared" si="3"/>
        <v>1.6768019623050305</v>
      </c>
    </row>
    <row r="64" spans="1:6" ht="15">
      <c r="A64" s="2" t="s">
        <v>53</v>
      </c>
      <c r="B64" s="10">
        <v>14178.52</v>
      </c>
      <c r="C64" s="10">
        <v>23048.3</v>
      </c>
      <c r="D64" s="36"/>
      <c r="E64" s="11">
        <f t="shared" si="2"/>
        <v>0.6151655436626563</v>
      </c>
      <c r="F64" s="13" t="e">
        <f t="shared" si="3"/>
        <v>#DIV/0!</v>
      </c>
    </row>
    <row r="65" spans="1:6" ht="15">
      <c r="A65" s="2" t="s">
        <v>54</v>
      </c>
      <c r="B65" s="10">
        <v>66175.68</v>
      </c>
      <c r="C65" s="10"/>
      <c r="D65" s="36">
        <v>82050.13</v>
      </c>
      <c r="E65" s="11" t="e">
        <f t="shared" si="2"/>
        <v>#DIV/0!</v>
      </c>
      <c r="F65" s="13">
        <f t="shared" si="3"/>
        <v>0.8065274241491146</v>
      </c>
    </row>
    <row r="66" spans="1:6" ht="15">
      <c r="A66" s="2" t="s">
        <v>40</v>
      </c>
      <c r="B66" s="10"/>
      <c r="C66" s="10">
        <v>43254.77</v>
      </c>
      <c r="D66" s="36">
        <v>20000</v>
      </c>
      <c r="E66" s="11">
        <f t="shared" si="2"/>
        <v>0</v>
      </c>
      <c r="F66" s="13">
        <f t="shared" si="3"/>
        <v>0</v>
      </c>
    </row>
    <row r="67" spans="1:6" ht="15">
      <c r="A67" s="2" t="s">
        <v>48</v>
      </c>
      <c r="B67" s="10">
        <v>17585.5</v>
      </c>
      <c r="C67" s="10"/>
      <c r="D67" s="36">
        <v>19321.7</v>
      </c>
      <c r="E67" s="11" t="e">
        <f t="shared" si="2"/>
        <v>#DIV/0!</v>
      </c>
      <c r="F67" s="13">
        <f t="shared" si="3"/>
        <v>0.9101424822867553</v>
      </c>
    </row>
    <row r="68" spans="1:6" ht="15">
      <c r="A68" s="2" t="s">
        <v>105</v>
      </c>
      <c r="B68" s="10">
        <v>84934</v>
      </c>
      <c r="C68" s="10"/>
      <c r="D68" s="36"/>
      <c r="E68" s="11" t="e">
        <f t="shared" si="2"/>
        <v>#DIV/0!</v>
      </c>
      <c r="F68" s="13" t="e">
        <f t="shared" si="3"/>
        <v>#DIV/0!</v>
      </c>
    </row>
    <row r="69" spans="1:6" ht="15">
      <c r="A69" s="2" t="s">
        <v>55</v>
      </c>
      <c r="B69" s="10">
        <v>107330.5</v>
      </c>
      <c r="C69" s="10">
        <v>186536.01</v>
      </c>
      <c r="D69" s="36">
        <v>214510.67</v>
      </c>
      <c r="E69" s="11">
        <f t="shared" si="2"/>
        <v>0.575387561897566</v>
      </c>
      <c r="F69" s="13">
        <f t="shared" si="3"/>
        <v>0.5003504021501588</v>
      </c>
    </row>
    <row r="70" spans="1:6" ht="15">
      <c r="A70" s="2" t="s">
        <v>120</v>
      </c>
      <c r="B70" s="10">
        <v>6666</v>
      </c>
      <c r="C70" s="10"/>
      <c r="D70" s="36"/>
      <c r="E70" s="11" t="e">
        <f t="shared" si="2"/>
        <v>#DIV/0!</v>
      </c>
      <c r="F70" s="13" t="e">
        <f t="shared" si="3"/>
        <v>#DIV/0!</v>
      </c>
    </row>
    <row r="71" spans="1:6" ht="15">
      <c r="A71" s="2" t="s">
        <v>106</v>
      </c>
      <c r="B71" s="10"/>
      <c r="C71" s="10"/>
      <c r="D71" s="36">
        <v>54236.01</v>
      </c>
      <c r="E71" s="11" t="e">
        <f t="shared" si="2"/>
        <v>#DIV/0!</v>
      </c>
      <c r="F71" s="13">
        <f t="shared" si="3"/>
        <v>0</v>
      </c>
    </row>
    <row r="72" spans="1:6" ht="15.75" thickBot="1">
      <c r="A72" s="20" t="s">
        <v>10</v>
      </c>
      <c r="B72" s="21">
        <f>SUM(B5:B71)</f>
        <v>2730076.98</v>
      </c>
      <c r="C72" s="21">
        <f>SUM(C5:C71)</f>
        <v>2135111.45</v>
      </c>
      <c r="D72" s="21">
        <f>SUM(D5:D71)</f>
        <v>1812766.3299999996</v>
      </c>
      <c r="E72" s="7">
        <f>B72/C72</f>
        <v>1.2786578330606582</v>
      </c>
      <c r="F72" s="17">
        <f>B72/D72</f>
        <v>1.5060280714724001</v>
      </c>
    </row>
    <row r="73" ht="15.75" thickTop="1">
      <c r="D73" s="1" t="s">
        <v>59</v>
      </c>
    </row>
  </sheetData>
  <sheetProtection/>
  <mergeCells count="1">
    <mergeCell ref="A2:D2"/>
  </mergeCells>
  <printOptions/>
  <pageMargins left="0" right="0" top="0" bottom="0" header="0" footer="0"/>
  <pageSetup horizontalDpi="300" verticalDpi="300" orientation="portrait" pageOrder="overThenDown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110" zoomScaleSheetLayoutView="110" zoomScalePageLayoutView="0" workbookViewId="0" topLeftCell="A1">
      <selection activeCell="O10" sqref="O10"/>
    </sheetView>
  </sheetViews>
  <sheetFormatPr defaultColWidth="9.140625" defaultRowHeight="12.75"/>
  <cols>
    <col min="1" max="1" width="3.421875" style="65" bestFit="1" customWidth="1"/>
    <col min="2" max="2" width="52.140625" style="83" customWidth="1"/>
    <col min="3" max="3" width="12.8515625" style="66" bestFit="1" customWidth="1"/>
    <col min="4" max="4" width="13.28125" style="66" bestFit="1" customWidth="1"/>
    <col min="5" max="6" width="13.140625" style="66" customWidth="1"/>
    <col min="7" max="7" width="10.00390625" style="66" bestFit="1" customWidth="1"/>
    <col min="8" max="8" width="10.57421875" style="66" bestFit="1" customWidth="1"/>
    <col min="9" max="12" width="9.140625" style="50" customWidth="1"/>
    <col min="13" max="14" width="9.28125" style="50" bestFit="1" customWidth="1"/>
    <col min="15" max="15" width="12.8515625" style="50" bestFit="1" customWidth="1"/>
    <col min="16" max="16384" width="9.140625" style="50" customWidth="1"/>
  </cols>
  <sheetData>
    <row r="1" spans="1:6" s="1" customFormat="1" ht="73.5" customHeight="1">
      <c r="A1" s="46"/>
      <c r="B1" s="90" t="s">
        <v>108</v>
      </c>
      <c r="C1" s="90"/>
      <c r="D1" s="90"/>
      <c r="E1" s="90"/>
      <c r="F1" s="90"/>
    </row>
    <row r="2" spans="1:8" ht="45.75" thickBot="1">
      <c r="A2" s="47" t="s">
        <v>60</v>
      </c>
      <c r="B2" s="68" t="s">
        <v>61</v>
      </c>
      <c r="C2" s="44" t="s">
        <v>125</v>
      </c>
      <c r="D2" s="44" t="s">
        <v>126</v>
      </c>
      <c r="E2" s="45" t="s">
        <v>127</v>
      </c>
      <c r="F2" s="45" t="s">
        <v>128</v>
      </c>
      <c r="G2" s="48" t="s">
        <v>62</v>
      </c>
      <c r="H2" s="49" t="s">
        <v>132</v>
      </c>
    </row>
    <row r="3" spans="1:8" ht="15.75" customHeight="1" thickTop="1">
      <c r="A3" s="51"/>
      <c r="B3" s="69" t="s">
        <v>63</v>
      </c>
      <c r="C3" s="41">
        <v>7000</v>
      </c>
      <c r="D3" s="42">
        <v>7039</v>
      </c>
      <c r="E3" s="41">
        <v>9363</v>
      </c>
      <c r="F3" s="43">
        <v>6349</v>
      </c>
      <c r="G3" s="52">
        <f>D3/C3</f>
        <v>1.0055714285714286</v>
      </c>
      <c r="H3" s="52">
        <f>D3/E3</f>
        <v>0.7517889565310264</v>
      </c>
    </row>
    <row r="4" spans="1:8" ht="15.75" customHeight="1">
      <c r="A4" s="53"/>
      <c r="B4" s="70" t="s">
        <v>64</v>
      </c>
      <c r="C4" s="23">
        <v>1200</v>
      </c>
      <c r="D4" s="24">
        <v>1186</v>
      </c>
      <c r="E4" s="23">
        <v>1053</v>
      </c>
      <c r="F4" s="23">
        <v>1062</v>
      </c>
      <c r="G4" s="54">
        <f aca="true" t="shared" si="0" ref="G4:G43">D4/C4</f>
        <v>0.9883333333333333</v>
      </c>
      <c r="H4" s="52">
        <f aca="true" t="shared" si="1" ref="H4:H43">D4/E4</f>
        <v>1.1263057929724596</v>
      </c>
    </row>
    <row r="5" spans="1:8" ht="15.75" customHeight="1">
      <c r="A5" s="53"/>
      <c r="B5" s="70" t="s">
        <v>65</v>
      </c>
      <c r="C5" s="23">
        <v>400</v>
      </c>
      <c r="D5" s="24">
        <v>377</v>
      </c>
      <c r="E5" s="23">
        <v>193</v>
      </c>
      <c r="F5" s="23">
        <v>269</v>
      </c>
      <c r="G5" s="54">
        <f t="shared" si="0"/>
        <v>0.9425</v>
      </c>
      <c r="H5" s="52">
        <f t="shared" si="1"/>
        <v>1.9533678756476685</v>
      </c>
    </row>
    <row r="6" spans="1:8" ht="15.75" customHeight="1">
      <c r="A6" s="53"/>
      <c r="B6" s="70" t="s">
        <v>66</v>
      </c>
      <c r="C6" s="23">
        <v>500</v>
      </c>
      <c r="D6" s="24">
        <v>617</v>
      </c>
      <c r="E6" s="23">
        <v>719</v>
      </c>
      <c r="F6" s="23">
        <v>519</v>
      </c>
      <c r="G6" s="54">
        <f t="shared" si="0"/>
        <v>1.234</v>
      </c>
      <c r="H6" s="52">
        <f t="shared" si="1"/>
        <v>0.8581363004172462</v>
      </c>
    </row>
    <row r="7" spans="1:8" ht="15.75" customHeight="1">
      <c r="A7" s="53"/>
      <c r="B7" s="70" t="s">
        <v>67</v>
      </c>
      <c r="C7" s="23">
        <v>808</v>
      </c>
      <c r="D7" s="24">
        <v>2246</v>
      </c>
      <c r="E7" s="23">
        <v>640.5</v>
      </c>
      <c r="F7" s="23">
        <v>712.5</v>
      </c>
      <c r="G7" s="54">
        <f t="shared" si="0"/>
        <v>2.7797029702970297</v>
      </c>
      <c r="H7" s="52">
        <f t="shared" si="1"/>
        <v>3.5066354410616705</v>
      </c>
    </row>
    <row r="8" spans="1:8" ht="15.75" customHeight="1">
      <c r="A8" s="53"/>
      <c r="B8" s="70" t="s">
        <v>68</v>
      </c>
      <c r="C8" s="38"/>
      <c r="D8" s="38"/>
      <c r="E8" s="23">
        <v>0</v>
      </c>
      <c r="F8" s="23"/>
      <c r="G8" s="54" t="e">
        <f t="shared" si="0"/>
        <v>#DIV/0!</v>
      </c>
      <c r="H8" s="52" t="e">
        <f t="shared" si="1"/>
        <v>#DIV/0!</v>
      </c>
    </row>
    <row r="9" spans="1:8" ht="15.75" customHeight="1">
      <c r="A9" s="55">
        <v>1</v>
      </c>
      <c r="B9" s="71" t="s">
        <v>32</v>
      </c>
      <c r="C9" s="25">
        <f>SUM(C3:C8)</f>
        <v>9908</v>
      </c>
      <c r="D9" s="25">
        <f>SUM(D3:D8)</f>
        <v>11465</v>
      </c>
      <c r="E9" s="25">
        <f>SUM(E3:E8)</f>
        <v>11968.5</v>
      </c>
      <c r="F9" s="25">
        <f>SUM(F3:F8)</f>
        <v>8911.5</v>
      </c>
      <c r="G9" s="56">
        <f t="shared" si="0"/>
        <v>1.1571457408155026</v>
      </c>
      <c r="H9" s="57">
        <f t="shared" si="1"/>
        <v>0.9579312361615908</v>
      </c>
    </row>
    <row r="10" spans="1:8" ht="15.75" customHeight="1">
      <c r="A10" s="53"/>
      <c r="B10" s="70" t="s">
        <v>69</v>
      </c>
      <c r="C10" s="23"/>
      <c r="D10" s="23">
        <v>0</v>
      </c>
      <c r="E10" s="23">
        <v>0</v>
      </c>
      <c r="F10" s="23"/>
      <c r="G10" s="54" t="e">
        <f t="shared" si="0"/>
        <v>#DIV/0!</v>
      </c>
      <c r="H10" s="52" t="e">
        <f t="shared" si="1"/>
        <v>#DIV/0!</v>
      </c>
    </row>
    <row r="11" spans="1:8" ht="15.75" customHeight="1">
      <c r="A11" s="53"/>
      <c r="B11" s="70" t="s">
        <v>70</v>
      </c>
      <c r="C11" s="23">
        <v>1000</v>
      </c>
      <c r="D11" s="23">
        <v>3335</v>
      </c>
      <c r="E11" s="23">
        <v>1375</v>
      </c>
      <c r="F11" s="23">
        <v>665</v>
      </c>
      <c r="G11" s="54">
        <f t="shared" si="0"/>
        <v>3.335</v>
      </c>
      <c r="H11" s="52">
        <f t="shared" si="1"/>
        <v>2.4254545454545453</v>
      </c>
    </row>
    <row r="12" spans="1:8" ht="15.75" customHeight="1">
      <c r="A12" s="53"/>
      <c r="B12" s="70" t="s">
        <v>71</v>
      </c>
      <c r="C12" s="23"/>
      <c r="D12" s="23"/>
      <c r="E12" s="23">
        <v>0</v>
      </c>
      <c r="F12" s="23"/>
      <c r="G12" s="54" t="e">
        <f t="shared" si="0"/>
        <v>#DIV/0!</v>
      </c>
      <c r="H12" s="52" t="e">
        <f t="shared" si="1"/>
        <v>#DIV/0!</v>
      </c>
    </row>
    <row r="13" spans="1:8" ht="15.75" customHeight="1">
      <c r="A13" s="53"/>
      <c r="B13" s="70" t="s">
        <v>72</v>
      </c>
      <c r="C13" s="23">
        <v>3500</v>
      </c>
      <c r="D13" s="23">
        <v>12650</v>
      </c>
      <c r="E13" s="23">
        <v>5284.32</v>
      </c>
      <c r="F13" s="23">
        <v>5539.36</v>
      </c>
      <c r="G13" s="54">
        <f t="shared" si="0"/>
        <v>3.6142857142857143</v>
      </c>
      <c r="H13" s="52">
        <f t="shared" si="1"/>
        <v>2.393874708571775</v>
      </c>
    </row>
    <row r="14" spans="1:8" ht="15.75" customHeight="1">
      <c r="A14" s="55">
        <v>2</v>
      </c>
      <c r="B14" s="71" t="s">
        <v>73</v>
      </c>
      <c r="C14" s="25">
        <f>SUM(C10:C13)</f>
        <v>4500</v>
      </c>
      <c r="D14" s="25">
        <f>SUM(D10:D13)</f>
        <v>15985</v>
      </c>
      <c r="E14" s="25">
        <f>SUM(E10:E13)</f>
        <v>6659.32</v>
      </c>
      <c r="F14" s="25">
        <f>SUM(F10:F13)</f>
        <v>6204.36</v>
      </c>
      <c r="G14" s="56">
        <f t="shared" si="0"/>
        <v>3.5522222222222224</v>
      </c>
      <c r="H14" s="57">
        <f t="shared" si="1"/>
        <v>2.400395235549576</v>
      </c>
    </row>
    <row r="15" spans="1:8" ht="15.75" customHeight="1">
      <c r="A15" s="53"/>
      <c r="B15" s="70" t="s">
        <v>74</v>
      </c>
      <c r="C15" s="23">
        <v>300000</v>
      </c>
      <c r="D15" s="24">
        <v>584803.53</v>
      </c>
      <c r="E15" s="23">
        <v>196050.24</v>
      </c>
      <c r="F15" s="23">
        <v>246149.66</v>
      </c>
      <c r="G15" s="54">
        <f t="shared" si="0"/>
        <v>1.9493451000000002</v>
      </c>
      <c r="H15" s="52">
        <f t="shared" si="1"/>
        <v>2.982926876294566</v>
      </c>
    </row>
    <row r="16" spans="1:8" ht="15.75" customHeight="1">
      <c r="A16" s="53"/>
      <c r="B16" s="70" t="s">
        <v>75</v>
      </c>
      <c r="C16" s="23">
        <v>14000</v>
      </c>
      <c r="D16" s="24">
        <v>19095.4</v>
      </c>
      <c r="E16" s="23">
        <v>17539.2</v>
      </c>
      <c r="F16" s="23">
        <v>16376.4</v>
      </c>
      <c r="G16" s="54">
        <f t="shared" si="0"/>
        <v>1.3639571428571429</v>
      </c>
      <c r="H16" s="52">
        <f t="shared" si="1"/>
        <v>1.0887269658821384</v>
      </c>
    </row>
    <row r="17" spans="1:8" ht="15.75" customHeight="1">
      <c r="A17" s="53"/>
      <c r="B17" s="70" t="s">
        <v>76</v>
      </c>
      <c r="C17" s="23">
        <v>4000</v>
      </c>
      <c r="D17" s="24">
        <v>16775.94</v>
      </c>
      <c r="E17" s="23">
        <v>6158.44</v>
      </c>
      <c r="F17" s="23">
        <v>4568.94</v>
      </c>
      <c r="G17" s="54">
        <f t="shared" si="0"/>
        <v>4.193985</v>
      </c>
      <c r="H17" s="52">
        <f t="shared" si="1"/>
        <v>2.724056741642364</v>
      </c>
    </row>
    <row r="18" spans="1:8" ht="15.75" customHeight="1">
      <c r="A18" s="55">
        <v>3</v>
      </c>
      <c r="B18" s="72" t="s">
        <v>77</v>
      </c>
      <c r="C18" s="25">
        <f>SUM(C15:C17)</f>
        <v>318000</v>
      </c>
      <c r="D18" s="25">
        <f>SUM(D15:D17)</f>
        <v>620674.87</v>
      </c>
      <c r="E18" s="25">
        <f>SUM(E15:E17)</f>
        <v>219747.88</v>
      </c>
      <c r="F18" s="25">
        <f>SUM(F15:F17)</f>
        <v>267095</v>
      </c>
      <c r="G18" s="56">
        <f t="shared" si="0"/>
        <v>1.9518077672955976</v>
      </c>
      <c r="H18" s="57">
        <f t="shared" si="1"/>
        <v>2.8244862703567377</v>
      </c>
    </row>
    <row r="19" spans="1:8" ht="15.75" customHeight="1">
      <c r="A19" s="53"/>
      <c r="B19" s="70" t="s">
        <v>78</v>
      </c>
      <c r="C19" s="23">
        <v>100</v>
      </c>
      <c r="D19" s="24">
        <v>230</v>
      </c>
      <c r="E19" s="23">
        <v>75</v>
      </c>
      <c r="F19" s="23">
        <v>237</v>
      </c>
      <c r="G19" s="54">
        <f t="shared" si="0"/>
        <v>2.3</v>
      </c>
      <c r="H19" s="52">
        <f t="shared" si="1"/>
        <v>3.066666666666667</v>
      </c>
    </row>
    <row r="20" spans="1:8" ht="15.75" customHeight="1">
      <c r="A20" s="53"/>
      <c r="B20" s="70" t="s">
        <v>79</v>
      </c>
      <c r="C20" s="23">
        <v>1926.8</v>
      </c>
      <c r="D20" s="24">
        <v>0</v>
      </c>
      <c r="E20" s="23">
        <v>55.5</v>
      </c>
      <c r="F20" s="23"/>
      <c r="G20" s="54">
        <f t="shared" si="0"/>
        <v>0</v>
      </c>
      <c r="H20" s="52">
        <f t="shared" si="1"/>
        <v>0</v>
      </c>
    </row>
    <row r="21" spans="1:8" ht="15.75" customHeight="1">
      <c r="A21" s="53"/>
      <c r="B21" s="70" t="s">
        <v>80</v>
      </c>
      <c r="C21" s="23"/>
      <c r="D21" s="24"/>
      <c r="E21" s="23"/>
      <c r="F21" s="23"/>
      <c r="G21" s="54" t="e">
        <f t="shared" si="0"/>
        <v>#DIV/0!</v>
      </c>
      <c r="H21" s="52" t="e">
        <f t="shared" si="1"/>
        <v>#DIV/0!</v>
      </c>
    </row>
    <row r="22" spans="1:8" ht="15.75" customHeight="1">
      <c r="A22" s="53"/>
      <c r="B22" s="70" t="s">
        <v>81</v>
      </c>
      <c r="C22" s="23"/>
      <c r="D22" s="24">
        <v>0</v>
      </c>
      <c r="E22" s="23"/>
      <c r="F22" s="23"/>
      <c r="G22" s="54" t="e">
        <f t="shared" si="0"/>
        <v>#DIV/0!</v>
      </c>
      <c r="H22" s="52" t="e">
        <f t="shared" si="1"/>
        <v>#DIV/0!</v>
      </c>
    </row>
    <row r="23" spans="1:8" ht="15.75" customHeight="1">
      <c r="A23" s="53"/>
      <c r="B23" s="70" t="s">
        <v>82</v>
      </c>
      <c r="C23" s="23">
        <v>1000</v>
      </c>
      <c r="D23" s="24">
        <v>1256</v>
      </c>
      <c r="E23" s="23">
        <v>1256</v>
      </c>
      <c r="F23" s="23">
        <v>1866</v>
      </c>
      <c r="G23" s="54">
        <f t="shared" si="0"/>
        <v>1.256</v>
      </c>
      <c r="H23" s="52">
        <f t="shared" si="1"/>
        <v>1</v>
      </c>
    </row>
    <row r="24" spans="1:8" ht="15.75" customHeight="1">
      <c r="A24" s="55"/>
      <c r="B24" s="73" t="s">
        <v>129</v>
      </c>
      <c r="C24" s="23"/>
      <c r="D24" s="24">
        <v>650</v>
      </c>
      <c r="E24" s="23"/>
      <c r="F24" s="23"/>
      <c r="G24" s="54" t="e">
        <f t="shared" si="0"/>
        <v>#DIV/0!</v>
      </c>
      <c r="H24" s="52" t="e">
        <f t="shared" si="1"/>
        <v>#DIV/0!</v>
      </c>
    </row>
    <row r="25" spans="1:8" ht="15.75" customHeight="1">
      <c r="A25" s="53">
        <v>4</v>
      </c>
      <c r="B25" s="74" t="s">
        <v>83</v>
      </c>
      <c r="C25" s="25">
        <f>SUM(C19:C24)</f>
        <v>3026.8</v>
      </c>
      <c r="D25" s="25">
        <f>SUM(D19:D24)</f>
        <v>2136</v>
      </c>
      <c r="E25" s="25">
        <f>SUM(E19:E24)</f>
        <v>1386.5</v>
      </c>
      <c r="F25" s="25">
        <f>SUM(F19:F24)</f>
        <v>2103</v>
      </c>
      <c r="G25" s="56">
        <f t="shared" si="0"/>
        <v>0.7056957843266816</v>
      </c>
      <c r="H25" s="57">
        <f t="shared" si="1"/>
        <v>1.5405697800216371</v>
      </c>
    </row>
    <row r="26" spans="1:8" ht="15.75" customHeight="1">
      <c r="A26" s="53"/>
      <c r="B26" s="69" t="s">
        <v>130</v>
      </c>
      <c r="C26" s="23">
        <v>500</v>
      </c>
      <c r="D26" s="24">
        <v>4830.25</v>
      </c>
      <c r="E26" s="24">
        <v>2148</v>
      </c>
      <c r="F26" s="24">
        <v>316</v>
      </c>
      <c r="G26" s="54">
        <f t="shared" si="0"/>
        <v>9.6605</v>
      </c>
      <c r="H26" s="52">
        <f t="shared" si="1"/>
        <v>2.248719739292365</v>
      </c>
    </row>
    <row r="27" spans="1:8" ht="15.75" customHeight="1">
      <c r="A27" s="55"/>
      <c r="B27" s="75" t="s">
        <v>131</v>
      </c>
      <c r="C27" s="23">
        <v>0</v>
      </c>
      <c r="D27" s="24"/>
      <c r="E27" s="23"/>
      <c r="F27" s="23"/>
      <c r="G27" s="54" t="e">
        <f t="shared" si="0"/>
        <v>#DIV/0!</v>
      </c>
      <c r="H27" s="52" t="e">
        <f t="shared" si="1"/>
        <v>#DIV/0!</v>
      </c>
    </row>
    <row r="28" spans="1:8" ht="15.75" customHeight="1">
      <c r="A28" s="53">
        <v>5</v>
      </c>
      <c r="B28" s="71" t="s">
        <v>30</v>
      </c>
      <c r="C28" s="25">
        <f>SUM(C26:C27)</f>
        <v>500</v>
      </c>
      <c r="D28" s="25">
        <f>SUM(D26:D27)</f>
        <v>4830.25</v>
      </c>
      <c r="E28" s="25">
        <f>SUM(E26:E27)</f>
        <v>2148</v>
      </c>
      <c r="F28" s="25">
        <f>SUM(F26:F27)</f>
        <v>316</v>
      </c>
      <c r="G28" s="56">
        <f t="shared" si="0"/>
        <v>9.6605</v>
      </c>
      <c r="H28" s="57">
        <f t="shared" si="1"/>
        <v>2.248719739292365</v>
      </c>
    </row>
    <row r="29" spans="1:8" ht="15.75" customHeight="1">
      <c r="A29" s="53"/>
      <c r="B29" s="70" t="s">
        <v>84</v>
      </c>
      <c r="C29" s="23">
        <v>2000</v>
      </c>
      <c r="D29" s="23">
        <v>220</v>
      </c>
      <c r="E29" s="23">
        <v>280</v>
      </c>
      <c r="F29" s="23">
        <v>0</v>
      </c>
      <c r="G29" s="54">
        <f t="shared" si="0"/>
        <v>0.11</v>
      </c>
      <c r="H29" s="52">
        <f t="shared" si="1"/>
        <v>0.7857142857142857</v>
      </c>
    </row>
    <row r="30" spans="1:8" ht="15.75" customHeight="1">
      <c r="A30" s="55"/>
      <c r="B30" s="70" t="s">
        <v>85</v>
      </c>
      <c r="C30" s="23">
        <v>6500</v>
      </c>
      <c r="D30" s="23">
        <v>275</v>
      </c>
      <c r="E30" s="23">
        <v>303</v>
      </c>
      <c r="F30" s="23">
        <v>1070</v>
      </c>
      <c r="G30" s="54">
        <f t="shared" si="0"/>
        <v>0.04230769230769231</v>
      </c>
      <c r="H30" s="52">
        <f t="shared" si="1"/>
        <v>0.9075907590759076</v>
      </c>
    </row>
    <row r="31" spans="1:8" ht="15.75" customHeight="1">
      <c r="A31" s="55">
        <v>6</v>
      </c>
      <c r="B31" s="71" t="s">
        <v>31</v>
      </c>
      <c r="C31" s="25">
        <f>SUM(C29:C30)</f>
        <v>8500</v>
      </c>
      <c r="D31" s="25">
        <f>SUM(D29:D30)</f>
        <v>495</v>
      </c>
      <c r="E31" s="25">
        <f>SUM(E29:E30)</f>
        <v>583</v>
      </c>
      <c r="F31" s="25">
        <f>SUM(F29:F30)</f>
        <v>1070</v>
      </c>
      <c r="G31" s="56">
        <f t="shared" si="0"/>
        <v>0.05823529411764706</v>
      </c>
      <c r="H31" s="57">
        <f t="shared" si="1"/>
        <v>0.8490566037735849</v>
      </c>
    </row>
    <row r="32" spans="1:8" ht="15.75" customHeight="1">
      <c r="A32" s="53"/>
      <c r="B32" s="70" t="s">
        <v>86</v>
      </c>
      <c r="C32" s="26"/>
      <c r="D32" s="26"/>
      <c r="E32" s="23"/>
      <c r="F32" s="23"/>
      <c r="G32" s="54" t="e">
        <f t="shared" si="0"/>
        <v>#DIV/0!</v>
      </c>
      <c r="H32" s="52" t="e">
        <f t="shared" si="1"/>
        <v>#DIV/0!</v>
      </c>
    </row>
    <row r="33" spans="1:8" ht="15.75" customHeight="1">
      <c r="A33" s="55"/>
      <c r="B33" s="70" t="s">
        <v>87</v>
      </c>
      <c r="C33" s="23">
        <v>12000</v>
      </c>
      <c r="D33" s="23">
        <v>20095</v>
      </c>
      <c r="E33" s="23">
        <v>15976</v>
      </c>
      <c r="F33" s="23">
        <v>15664</v>
      </c>
      <c r="G33" s="54">
        <f t="shared" si="0"/>
        <v>1.6745833333333333</v>
      </c>
      <c r="H33" s="52">
        <f t="shared" si="1"/>
        <v>1.2578242363545318</v>
      </c>
    </row>
    <row r="34" spans="1:8" ht="15.75" customHeight="1">
      <c r="A34" s="55">
        <v>7</v>
      </c>
      <c r="B34" s="76" t="s">
        <v>88</v>
      </c>
      <c r="C34" s="25">
        <f>SUM(C32:C33)</f>
        <v>12000</v>
      </c>
      <c r="D34" s="25">
        <f>SUM(D32:D33)</f>
        <v>20095</v>
      </c>
      <c r="E34" s="25">
        <f>SUM(E32:E33)</f>
        <v>15976</v>
      </c>
      <c r="F34" s="25">
        <f>SUM(F32:F33)</f>
        <v>15664</v>
      </c>
      <c r="G34" s="56">
        <f t="shared" si="0"/>
        <v>1.6745833333333333</v>
      </c>
      <c r="H34" s="57">
        <f t="shared" si="1"/>
        <v>1.2578242363545318</v>
      </c>
    </row>
    <row r="35" spans="1:8" ht="15.75" customHeight="1">
      <c r="A35" s="53"/>
      <c r="B35" s="70" t="s">
        <v>89</v>
      </c>
      <c r="C35" s="23">
        <v>34000</v>
      </c>
      <c r="D35" s="24">
        <v>97521.64</v>
      </c>
      <c r="E35" s="23">
        <v>11961.6</v>
      </c>
      <c r="F35" s="23">
        <v>118519.47</v>
      </c>
      <c r="G35" s="54">
        <f t="shared" si="0"/>
        <v>2.8682835294117646</v>
      </c>
      <c r="H35" s="52">
        <f t="shared" si="1"/>
        <v>8.152892589620118</v>
      </c>
    </row>
    <row r="36" spans="1:8" ht="15.75" customHeight="1">
      <c r="A36" s="53"/>
      <c r="B36" s="70" t="s">
        <v>90</v>
      </c>
      <c r="C36" s="27">
        <v>3000</v>
      </c>
      <c r="D36" s="24">
        <v>881.41</v>
      </c>
      <c r="E36" s="23">
        <v>169</v>
      </c>
      <c r="F36" s="23">
        <v>110</v>
      </c>
      <c r="G36" s="54">
        <f t="shared" si="0"/>
        <v>0.2938033333333333</v>
      </c>
      <c r="H36" s="52">
        <f t="shared" si="1"/>
        <v>5.215443786982249</v>
      </c>
    </row>
    <row r="37" spans="1:8" ht="15.75" customHeight="1">
      <c r="A37" s="53"/>
      <c r="B37" s="70" t="s">
        <v>91</v>
      </c>
      <c r="C37" s="27">
        <v>3600</v>
      </c>
      <c r="D37" s="24">
        <v>208.1</v>
      </c>
      <c r="E37" s="23">
        <v>384.61</v>
      </c>
      <c r="F37" s="23">
        <v>13214.57</v>
      </c>
      <c r="G37" s="54">
        <f t="shared" si="0"/>
        <v>0.057805555555555554</v>
      </c>
      <c r="H37" s="52">
        <f t="shared" si="1"/>
        <v>0.5410675749460492</v>
      </c>
    </row>
    <row r="38" spans="1:8" ht="15.75" customHeight="1">
      <c r="A38" s="53"/>
      <c r="B38" s="70" t="s">
        <v>92</v>
      </c>
      <c r="C38" s="27">
        <v>3176</v>
      </c>
      <c r="D38" s="24">
        <v>1764.6</v>
      </c>
      <c r="E38" s="23">
        <v>292.5</v>
      </c>
      <c r="F38" s="23">
        <v>136</v>
      </c>
      <c r="G38" s="54">
        <f t="shared" si="0"/>
        <v>0.5556045340050377</v>
      </c>
      <c r="H38" s="52">
        <f t="shared" si="1"/>
        <v>6.032820512820512</v>
      </c>
    </row>
    <row r="39" spans="1:8" ht="15.75" customHeight="1">
      <c r="A39" s="55"/>
      <c r="B39" s="77" t="s">
        <v>93</v>
      </c>
      <c r="C39" s="27">
        <v>1164.5</v>
      </c>
      <c r="D39" s="24"/>
      <c r="E39" s="23"/>
      <c r="F39" s="23"/>
      <c r="G39" s="54">
        <f t="shared" si="0"/>
        <v>0</v>
      </c>
      <c r="H39" s="52" t="e">
        <f t="shared" si="1"/>
        <v>#DIV/0!</v>
      </c>
    </row>
    <row r="40" spans="1:8" ht="15.75" customHeight="1">
      <c r="A40" s="55"/>
      <c r="B40" s="78" t="s">
        <v>29</v>
      </c>
      <c r="C40" s="28">
        <f>SUM(C35:C39)</f>
        <v>44940.5</v>
      </c>
      <c r="D40" s="28">
        <f>SUM(D35:D39)</f>
        <v>100375.75000000001</v>
      </c>
      <c r="E40" s="28">
        <f>SUM(E35:E39)</f>
        <v>12807.710000000001</v>
      </c>
      <c r="F40" s="28">
        <f>SUM(F35:F39)</f>
        <v>131980.04</v>
      </c>
      <c r="G40" s="56">
        <f t="shared" si="0"/>
        <v>2.2335254391918204</v>
      </c>
      <c r="H40" s="57">
        <f t="shared" si="1"/>
        <v>7.837134819573523</v>
      </c>
    </row>
    <row r="41" spans="1:8" ht="15.75" customHeight="1">
      <c r="A41" s="55">
        <v>8</v>
      </c>
      <c r="B41" s="79" t="s">
        <v>94</v>
      </c>
      <c r="C41" s="39">
        <v>3000</v>
      </c>
      <c r="D41" s="39">
        <v>8994.3</v>
      </c>
      <c r="E41" s="39">
        <v>6161.6</v>
      </c>
      <c r="F41" s="39">
        <v>5528.6</v>
      </c>
      <c r="G41" s="58">
        <f t="shared" si="0"/>
        <v>2.9980999999999995</v>
      </c>
      <c r="H41" s="59">
        <f t="shared" si="1"/>
        <v>1.4597344845494675</v>
      </c>
    </row>
    <row r="42" spans="1:8" ht="15.75" customHeight="1">
      <c r="A42" s="60">
        <v>9</v>
      </c>
      <c r="B42" s="79" t="s">
        <v>33</v>
      </c>
      <c r="C42" s="39">
        <v>600</v>
      </c>
      <c r="D42" s="39">
        <v>1055.5</v>
      </c>
      <c r="E42" s="39">
        <v>955</v>
      </c>
      <c r="F42" s="39">
        <v>667</v>
      </c>
      <c r="G42" s="58">
        <f t="shared" si="0"/>
        <v>1.7591666666666668</v>
      </c>
      <c r="H42" s="59">
        <f t="shared" si="1"/>
        <v>1.1052356020942409</v>
      </c>
    </row>
    <row r="43" spans="1:8" ht="15.75" customHeight="1">
      <c r="A43" s="61">
        <v>10</v>
      </c>
      <c r="B43" s="79" t="s">
        <v>95</v>
      </c>
      <c r="C43" s="39">
        <v>22000</v>
      </c>
      <c r="D43" s="39">
        <v>30755</v>
      </c>
      <c r="E43" s="39">
        <v>21245</v>
      </c>
      <c r="F43" s="39">
        <v>15897</v>
      </c>
      <c r="G43" s="58">
        <f t="shared" si="0"/>
        <v>1.3979545454545454</v>
      </c>
      <c r="H43" s="59">
        <f t="shared" si="1"/>
        <v>1.4476347375853142</v>
      </c>
    </row>
    <row r="44" spans="1:8" ht="15.75" customHeight="1" thickBot="1">
      <c r="A44" s="61"/>
      <c r="B44" s="84" t="s">
        <v>133</v>
      </c>
      <c r="C44" s="86">
        <f>C43+C42+C41+C40+C34+C31+C28+C25+C18+C14+C9</f>
        <v>426975.3</v>
      </c>
      <c r="D44" s="86">
        <f>D43+D42+D41+D40+D34+D31+D28+D25+D18+D14+D9</f>
        <v>816861.67</v>
      </c>
      <c r="E44" s="86">
        <f>E43+E42+E41+E40+E34+E31+E28+E25+E18+E14+E9</f>
        <v>299638.51</v>
      </c>
      <c r="F44" s="86">
        <f>F43+F42+F41+F40+F34+F31+F28+F25+F18+F14+F9</f>
        <v>455436.5</v>
      </c>
      <c r="G44" s="88">
        <f>D44/C44</f>
        <v>1.9131356544512061</v>
      </c>
      <c r="H44" s="88">
        <f>D44/E44</f>
        <v>2.726157161841447</v>
      </c>
    </row>
    <row r="45" spans="1:8" ht="15.75" customHeight="1" thickTop="1">
      <c r="A45" s="60">
        <v>11</v>
      </c>
      <c r="B45" s="80" t="s">
        <v>97</v>
      </c>
      <c r="C45" s="30"/>
      <c r="D45" s="30">
        <v>74952</v>
      </c>
      <c r="E45" s="43">
        <v>61361</v>
      </c>
      <c r="F45" s="43">
        <v>33459</v>
      </c>
      <c r="G45" s="52" t="e">
        <f>D45/C45</f>
        <v>#DIV/0!</v>
      </c>
      <c r="H45" s="52">
        <f>D45/E45</f>
        <v>1.221492478936132</v>
      </c>
    </row>
    <row r="46" spans="1:8" ht="15.75" customHeight="1">
      <c r="A46" s="61">
        <v>12</v>
      </c>
      <c r="B46" s="80" t="s">
        <v>98</v>
      </c>
      <c r="C46" s="26"/>
      <c r="D46" s="26">
        <v>5410</v>
      </c>
      <c r="E46" s="43">
        <v>5850</v>
      </c>
      <c r="F46" s="43">
        <v>2180</v>
      </c>
      <c r="G46" s="54" t="e">
        <f>D46/C46</f>
        <v>#DIV/0!</v>
      </c>
      <c r="H46" s="52">
        <f>D46/E46</f>
        <v>0.9247863247863248</v>
      </c>
    </row>
    <row r="47" spans="1:8" ht="15.75" customHeight="1">
      <c r="A47" s="60">
        <v>13</v>
      </c>
      <c r="B47" s="80" t="s">
        <v>99</v>
      </c>
      <c r="C47" s="26"/>
      <c r="D47" s="26">
        <v>0</v>
      </c>
      <c r="E47" s="26"/>
      <c r="F47" s="30"/>
      <c r="G47" s="54" t="e">
        <f>D47/C47</f>
        <v>#DIV/0!</v>
      </c>
      <c r="H47" s="52" t="e">
        <f>D47/E47</f>
        <v>#DIV/0!</v>
      </c>
    </row>
    <row r="48" spans="1:8" ht="15.75" customHeight="1" thickBot="1">
      <c r="A48" s="85"/>
      <c r="B48" s="84" t="s">
        <v>134</v>
      </c>
      <c r="C48" s="87">
        <f>SUM(C44:C47)</f>
        <v>426975.3</v>
      </c>
      <c r="D48" s="87">
        <f>SUM(D44:D47)</f>
        <v>897223.67</v>
      </c>
      <c r="E48" s="87">
        <f>SUM(E44:E47)</f>
        <v>366849.51</v>
      </c>
      <c r="F48" s="87">
        <f>SUM(F44:F47)</f>
        <v>491075.5</v>
      </c>
      <c r="G48" s="64">
        <f>D48/C48</f>
        <v>2.1013479468250273</v>
      </c>
      <c r="H48" s="64">
        <f>D48/E48</f>
        <v>2.4457540368528776</v>
      </c>
    </row>
    <row r="49" spans="1:8" ht="15.75" customHeight="1" thickTop="1">
      <c r="A49" s="61">
        <v>14</v>
      </c>
      <c r="B49" s="81" t="s">
        <v>96</v>
      </c>
      <c r="C49" s="40"/>
      <c r="D49" s="26">
        <v>4079.81</v>
      </c>
      <c r="E49" s="29">
        <v>2776.04</v>
      </c>
      <c r="F49" s="40"/>
      <c r="G49" s="52"/>
      <c r="H49" s="52"/>
    </row>
    <row r="50" spans="1:8" ht="15.75" customHeight="1" thickBot="1">
      <c r="A50" s="62" t="s">
        <v>100</v>
      </c>
      <c r="B50" s="82" t="s">
        <v>101</v>
      </c>
      <c r="C50" s="63">
        <f>SUM(C48:C49)</f>
        <v>426975.3</v>
      </c>
      <c r="D50" s="63">
        <f>SUM(D48:D49)</f>
        <v>901303.4800000001</v>
      </c>
      <c r="E50" s="63">
        <f>SUM(E48:E49)</f>
        <v>369625.55</v>
      </c>
      <c r="F50" s="63">
        <f>SUM(F48:F49)</f>
        <v>491075.5</v>
      </c>
      <c r="G50" s="64">
        <f>D50/C50</f>
        <v>2.110903089710342</v>
      </c>
      <c r="H50" s="64">
        <f>D50/E50</f>
        <v>2.438423101433329</v>
      </c>
    </row>
    <row r="51" spans="4:6" ht="15.75" customHeight="1" thickTop="1">
      <c r="D51" s="67"/>
      <c r="F51" s="1" t="s">
        <v>59</v>
      </c>
    </row>
  </sheetData>
  <sheetProtection/>
  <mergeCells count="1">
    <mergeCell ref="B1:F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2023-11-06T10:16:42Z</cp:lastPrinted>
  <dcterms:created xsi:type="dcterms:W3CDTF">2019-03-07T12:32:34Z</dcterms:created>
  <dcterms:modified xsi:type="dcterms:W3CDTF">2023-11-06T14:04:47Z</dcterms:modified>
  <cp:category/>
  <cp:version/>
  <cp:contentType/>
  <cp:contentStatus/>
</cp:coreProperties>
</file>