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  <sheet name="Sheet2" sheetId="18" r:id="rId5"/>
    <sheet name="Sheet3" sheetId="19" r:id="rId6"/>
  </sheets>
  <definedNames>
    <definedName name="_xlnm.Print_Area" localSheetId="0">PAGESAT!$A$1:$AD$72</definedName>
    <definedName name="_xlnm.Print_Area" localSheetId="1">PRANIMET!$A$1:$Q$69</definedName>
    <definedName name="_xlnm.Print_Titles" localSheetId="0">PAGESAT!$3:$5</definedName>
  </definedNames>
  <calcPr calcId="145621"/>
</workbook>
</file>

<file path=xl/calcChain.xml><?xml version="1.0" encoding="utf-8"?>
<calcChain xmlns="http://schemas.openxmlformats.org/spreadsheetml/2006/main">
  <c r="S61" i="6" l="1"/>
  <c r="S62" i="6"/>
  <c r="S63" i="6"/>
  <c r="S64" i="6"/>
  <c r="S65" i="6"/>
  <c r="S66" i="6"/>
  <c r="S67" i="6"/>
  <c r="S68" i="6"/>
  <c r="P58" i="12" l="1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/>
  <c r="Y68" i="6"/>
  <c r="M68" i="6"/>
  <c r="C68" i="6"/>
  <c r="Y67" i="6"/>
  <c r="M67" i="6"/>
  <c r="C67" i="6"/>
  <c r="Y66" i="6"/>
  <c r="M66" i="6"/>
  <c r="C66" i="6" s="1"/>
  <c r="I66" i="6"/>
  <c r="E66" i="6" s="1"/>
  <c r="D66" i="6" s="1"/>
  <c r="Y65" i="6"/>
  <c r="M65" i="6"/>
  <c r="I65" i="6"/>
  <c r="E65" i="6"/>
  <c r="Y64" i="6"/>
  <c r="C64" i="6"/>
  <c r="M64" i="6"/>
  <c r="I64" i="6"/>
  <c r="E64" i="6"/>
  <c r="D64" i="6"/>
  <c r="Y63" i="6"/>
  <c r="M63" i="6"/>
  <c r="K63" i="6"/>
  <c r="I63" i="6" s="1"/>
  <c r="E63" i="6" s="1"/>
  <c r="D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/>
  <c r="Y60" i="6"/>
  <c r="S60" i="6"/>
  <c r="M60" i="6"/>
  <c r="I60" i="6"/>
  <c r="E60" i="6" s="1"/>
  <c r="Y59" i="6"/>
  <c r="S59" i="6"/>
  <c r="M59" i="6"/>
  <c r="I59" i="6"/>
  <c r="E59" i="6" s="1"/>
  <c r="C60" i="6" l="1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51" i="12" l="1"/>
  <c r="O55" i="12" l="1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/>
  <c r="Y45" i="6"/>
  <c r="S45" i="6"/>
  <c r="M45" i="6"/>
  <c r="I45" i="6"/>
  <c r="E45" i="6" s="1"/>
  <c r="M43" i="6"/>
  <c r="C54" i="6" l="1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C41" i="6" s="1"/>
  <c r="I33" i="6"/>
  <c r="E33" i="6" s="1"/>
  <c r="M33" i="6"/>
  <c r="E34" i="6"/>
  <c r="D34" i="6" s="1"/>
  <c r="G34" i="6"/>
  <c r="I34" i="6"/>
  <c r="M34" i="6"/>
  <c r="C34" i="6" s="1"/>
  <c r="C35" i="6"/>
  <c r="K35" i="6"/>
  <c r="I35" i="6" s="1"/>
  <c r="E35" i="6" s="1"/>
  <c r="D35" i="6" s="1"/>
  <c r="M35" i="6"/>
  <c r="E36" i="6"/>
  <c r="D36" i="6" s="1"/>
  <c r="I36" i="6"/>
  <c r="K36" i="6"/>
  <c r="M36" i="6"/>
  <c r="C36" i="6" s="1"/>
  <c r="I37" i="6"/>
  <c r="E37" i="6" s="1"/>
  <c r="D37" i="6" s="1"/>
  <c r="M37" i="6"/>
  <c r="C37" i="6" s="1"/>
  <c r="I38" i="6"/>
  <c r="E38" i="6" s="1"/>
  <c r="D38" i="6" s="1"/>
  <c r="M38" i="6"/>
  <c r="C38" i="6" s="1"/>
  <c r="E39" i="6"/>
  <c r="D39" i="6" s="1"/>
  <c r="I39" i="6"/>
  <c r="M39" i="6"/>
  <c r="C39" i="6" s="1"/>
  <c r="C40" i="6"/>
  <c r="M32" i="6"/>
  <c r="D33" i="6" l="1"/>
  <c r="M7" i="6"/>
  <c r="M6" i="6" l="1"/>
  <c r="K29" i="12" l="1"/>
  <c r="K16" i="12"/>
  <c r="Y40" i="6"/>
  <c r="Y41" i="6"/>
  <c r="Y42" i="6"/>
  <c r="Y43" i="6"/>
  <c r="S40" i="6"/>
  <c r="S41" i="6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S34" i="6"/>
  <c r="S33" i="6"/>
  <c r="C33" i="6" s="1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Y30" i="6" l="1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</commentList>
</comments>
</file>

<file path=xl/sharedStrings.xml><?xml version="1.0" encoding="utf-8"?>
<sst xmlns="http://schemas.openxmlformats.org/spreadsheetml/2006/main" count="1065" uniqueCount="906">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</sst>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7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43" fontId="17" fillId="34" borderId="12" xfId="1" applyFont="1" applyFill="1" applyBorder="1" applyAlignment="1">
      <alignment horizontal="center"/>
    </xf>
    <xf numFmtId="0" fontId="0" fillId="2" borderId="13" xfId="0" applyFont="1" applyFill="1" applyBorder="1"/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86"/>
  <sheetViews>
    <sheetView view="pageBreakPreview" zoomScale="80" zoomScaleNormal="85" zoomScaleSheetLayoutView="80" workbookViewId="0">
      <pane xSplit="2" ySplit="5" topLeftCell="C52" activePane="bottomRight" state="frozen"/>
      <selection pane="topRight" activeCell="B1" sqref="B1"/>
      <selection pane="bottomLeft" activeCell="A6" sqref="A6"/>
      <selection pane="bottomRight" activeCell="AD62" sqref="AD62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21.5703125" style="70" bestFit="1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6.7109375" style="112" bestFit="1" customWidth="1"/>
    <col min="14" max="14" width="15.42578125" style="70" customWidth="1"/>
    <col min="15" max="16" width="14.42578125" style="70" customWidth="1"/>
    <col min="17" max="17" width="15.7109375" style="70" bestFit="1" customWidth="1"/>
    <col min="18" max="18" width="14.85546875" style="70" bestFit="1" customWidth="1"/>
    <col min="19" max="19" width="16.85546875" style="70" customWidth="1"/>
    <col min="20" max="20" width="14.85546875" style="70" customWidth="1"/>
    <col min="21" max="21" width="13.85546875" style="70" bestFit="1" customWidth="1"/>
    <col min="22" max="22" width="14.5703125" style="70" customWidth="1"/>
    <col min="23" max="23" width="13.140625" style="70" customWidth="1"/>
    <col min="24" max="24" width="15.140625" style="70" customWidth="1"/>
    <col min="25" max="25" width="14.7109375" style="70" customWidth="1"/>
    <col min="26" max="26" width="15.5703125" style="70" customWidth="1"/>
    <col min="27" max="27" width="14.28515625" style="70" customWidth="1"/>
    <col min="28" max="28" width="12.28515625" style="70" bestFit="1" customWidth="1"/>
    <col min="29" max="29" width="13.85546875" style="70" bestFit="1" customWidth="1"/>
    <col min="30" max="30" width="14.85546875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55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56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57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57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58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65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65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65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65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65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65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65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65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65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65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65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65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65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62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62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62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62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62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62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62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62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62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63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63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63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64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62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62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62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62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62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62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62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62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62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63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63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63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64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62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62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62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62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62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62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62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62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62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63"/>
      <c r="B54" s="81" t="s">
        <v>891</v>
      </c>
      <c r="C54" s="96">
        <f t="shared" si="24"/>
        <v>18765358.379999999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5976828.8100000005</v>
      </c>
      <c r="N54" s="96">
        <v>1655404.17</v>
      </c>
      <c r="O54" s="96">
        <v>1104818.5</v>
      </c>
      <c r="P54" s="96">
        <v>234291.58</v>
      </c>
      <c r="Q54" s="96">
        <v>438439.62</v>
      </c>
      <c r="R54" s="96">
        <v>2543874.94</v>
      </c>
      <c r="S54" s="96">
        <f t="shared" si="31"/>
        <v>10506298.5</v>
      </c>
      <c r="T54" s="96">
        <v>8918653.9900000002</v>
      </c>
      <c r="U54" s="96">
        <v>962273.57</v>
      </c>
      <c r="V54" s="96">
        <v>114846.69</v>
      </c>
      <c r="W54" s="96">
        <v>5000</v>
      </c>
      <c r="X54" s="96">
        <v>505524.25</v>
      </c>
      <c r="Y54" s="96">
        <f t="shared" si="32"/>
        <v>2282231.0699999998</v>
      </c>
      <c r="Z54" s="96">
        <v>1737292.01</v>
      </c>
      <c r="AA54" s="96">
        <v>278486.59000000003</v>
      </c>
      <c r="AB54" s="96">
        <v>46631.61</v>
      </c>
      <c r="AC54" s="96">
        <v>151084.26999999999</v>
      </c>
      <c r="AD54" s="96">
        <v>68736.59</v>
      </c>
    </row>
    <row r="55" spans="1:30" x14ac:dyDescent="0.25">
      <c r="A55" s="163"/>
      <c r="B55" s="81" t="s">
        <v>892</v>
      </c>
      <c r="C55" s="96">
        <f t="shared" si="24"/>
        <v>21014425.350000001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6760448.7200000007</v>
      </c>
      <c r="N55" s="96">
        <v>1826343.32</v>
      </c>
      <c r="O55" s="96">
        <v>1224847.3600000001</v>
      </c>
      <c r="P55" s="96">
        <v>336609.14</v>
      </c>
      <c r="Q55" s="96">
        <v>487271.62</v>
      </c>
      <c r="R55" s="96">
        <v>2885377.28</v>
      </c>
      <c r="S55" s="96">
        <f t="shared" si="31"/>
        <v>11727923.950000001</v>
      </c>
      <c r="T55" s="96">
        <v>9799186.4600000009</v>
      </c>
      <c r="U55" s="96">
        <v>1240536.78</v>
      </c>
      <c r="V55" s="96">
        <v>123507.82</v>
      </c>
      <c r="W55" s="96">
        <v>5000</v>
      </c>
      <c r="X55" s="96">
        <v>559692.89</v>
      </c>
      <c r="Y55" s="96">
        <f t="shared" si="32"/>
        <v>2526052.6799999997</v>
      </c>
      <c r="Z55" s="96">
        <v>1915853.84</v>
      </c>
      <c r="AA55" s="96">
        <v>329039.25</v>
      </c>
      <c r="AB55" s="96">
        <v>47358.73</v>
      </c>
      <c r="AC55" s="96">
        <v>165064.26999999999</v>
      </c>
      <c r="AD55" s="96">
        <v>68736.59</v>
      </c>
    </row>
    <row r="56" spans="1:30" x14ac:dyDescent="0.25">
      <c r="A56" s="163"/>
      <c r="B56" s="81" t="s">
        <v>893</v>
      </c>
      <c r="C56" s="96">
        <f t="shared" si="24"/>
        <v>24353251.460000001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8257459.79</v>
      </c>
      <c r="N56" s="96">
        <v>2026119.8</v>
      </c>
      <c r="O56" s="96">
        <v>1375972.97</v>
      </c>
      <c r="P56" s="96">
        <v>404408.91</v>
      </c>
      <c r="Q56" s="96">
        <v>536219.62</v>
      </c>
      <c r="R56" s="96">
        <v>3914738.49</v>
      </c>
      <c r="S56" s="96">
        <f t="shared" si="31"/>
        <v>13139852.07</v>
      </c>
      <c r="T56" s="96">
        <v>10748065.99</v>
      </c>
      <c r="U56" s="96">
        <v>1448258.77</v>
      </c>
      <c r="V56" s="96">
        <v>192769.66</v>
      </c>
      <c r="W56" s="96">
        <v>49524</v>
      </c>
      <c r="X56" s="96">
        <v>701233.65</v>
      </c>
      <c r="Y56" s="96">
        <f t="shared" si="32"/>
        <v>2955939.6000000006</v>
      </c>
      <c r="Z56" s="96">
        <v>2108908.6800000002</v>
      </c>
      <c r="AA56" s="96">
        <v>381179.5</v>
      </c>
      <c r="AB56" s="96">
        <v>86921.66</v>
      </c>
      <c r="AC56" s="96">
        <v>192654.27</v>
      </c>
      <c r="AD56" s="96">
        <v>186275.49</v>
      </c>
    </row>
    <row r="57" spans="1:30" x14ac:dyDescent="0.25">
      <c r="A57" s="164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59" spans="1:30" x14ac:dyDescent="0.25">
      <c r="A59" s="159">
        <v>2019</v>
      </c>
      <c r="B59" s="148" t="s">
        <v>882</v>
      </c>
      <c r="C59" s="111">
        <f t="shared" ref="C59:C70" si="33">M59+S59+Y59</f>
        <v>1276949.5</v>
      </c>
      <c r="D59" s="111">
        <f>E59+M59</f>
        <v>264477.01921</v>
      </c>
      <c r="E59" s="111">
        <f>F59+G59+H59+I59+L59</f>
        <v>57713.659209999998</v>
      </c>
      <c r="F59" s="111">
        <v>24846.235489999999</v>
      </c>
      <c r="G59" s="111">
        <v>1301.9379300000001</v>
      </c>
      <c r="H59" s="111">
        <v>469.39997</v>
      </c>
      <c r="I59" s="149">
        <f t="shared" ref="I59:I62" si="34">SUM(J59:K59)</f>
        <v>30409.931329999999</v>
      </c>
      <c r="J59" s="111">
        <v>27498.698</v>
      </c>
      <c r="K59" s="147">
        <v>2911.23333</v>
      </c>
      <c r="L59" s="111">
        <v>686.15449000000001</v>
      </c>
      <c r="M59" s="111">
        <f t="shared" ref="M59:M70" si="35">SUM(N59:R59)</f>
        <v>206763.36</v>
      </c>
      <c r="N59" s="147">
        <v>169914.9</v>
      </c>
      <c r="O59" s="111">
        <v>6962.5</v>
      </c>
      <c r="P59" s="111">
        <v>16885.96</v>
      </c>
      <c r="Q59" s="111">
        <v>13000</v>
      </c>
      <c r="R59" s="111"/>
      <c r="S59" s="111">
        <f t="shared" ref="S59:S68" si="36">SUM(T59:X59)</f>
        <v>884552.82</v>
      </c>
      <c r="T59" s="111">
        <v>878242.37</v>
      </c>
      <c r="U59" s="111">
        <v>2445.98</v>
      </c>
      <c r="V59" s="111">
        <v>3864.47</v>
      </c>
      <c r="W59" s="111"/>
      <c r="X59" s="111"/>
      <c r="Y59" s="111">
        <f t="shared" ref="Y59:Y64" si="37">SUM(Z59:AD59)</f>
        <v>185633.32</v>
      </c>
      <c r="Z59" s="111">
        <v>178321.33</v>
      </c>
      <c r="AA59" s="111">
        <v>7221.51</v>
      </c>
      <c r="AB59" s="111">
        <v>90.48</v>
      </c>
      <c r="AC59" s="111"/>
      <c r="AD59" s="111"/>
    </row>
    <row r="60" spans="1:30" x14ac:dyDescent="0.25">
      <c r="A60" s="159"/>
      <c r="B60" s="148" t="s">
        <v>883</v>
      </c>
      <c r="C60" s="111">
        <f t="shared" si="33"/>
        <v>2752019.1</v>
      </c>
      <c r="D60" s="111">
        <f t="shared" ref="D60:D63" si="38">E60+M60</f>
        <v>614821.79055999988</v>
      </c>
      <c r="E60" s="111">
        <f t="shared" ref="E60:E63" si="39">F60+G60+H60+I60+L60</f>
        <v>87018.600559999992</v>
      </c>
      <c r="F60" s="111">
        <v>25348.27275</v>
      </c>
      <c r="G60" s="111">
        <v>12435.78448</v>
      </c>
      <c r="H60" s="111">
        <v>2584.5733500000001</v>
      </c>
      <c r="I60" s="149">
        <f t="shared" si="34"/>
        <v>35523.365980000002</v>
      </c>
      <c r="J60" s="111">
        <v>29987.650020000001</v>
      </c>
      <c r="K60" s="147">
        <v>5535.7159600000005</v>
      </c>
      <c r="L60" s="111">
        <v>11126.603999999999</v>
      </c>
      <c r="M60" s="111">
        <f t="shared" si="35"/>
        <v>527803.18999999994</v>
      </c>
      <c r="N60" s="111">
        <v>344466.42</v>
      </c>
      <c r="O60" s="111">
        <v>119145.06</v>
      </c>
      <c r="P60" s="111">
        <v>45435.96</v>
      </c>
      <c r="Q60" s="111">
        <v>18755.75</v>
      </c>
      <c r="R60" s="111"/>
      <c r="S60" s="111">
        <f t="shared" si="36"/>
        <v>1829895.8</v>
      </c>
      <c r="T60" s="111">
        <v>1762815.17</v>
      </c>
      <c r="U60" s="111">
        <v>52231.839999999997</v>
      </c>
      <c r="V60" s="111">
        <v>14848.79</v>
      </c>
      <c r="W60" s="111"/>
      <c r="X60" s="111"/>
      <c r="Y60" s="111">
        <f t="shared" si="37"/>
        <v>394320.11</v>
      </c>
      <c r="Z60" s="111">
        <v>357538.14</v>
      </c>
      <c r="AA60" s="111">
        <v>23563.35</v>
      </c>
      <c r="AB60" s="111">
        <v>6603.62</v>
      </c>
      <c r="AC60" s="111">
        <v>6615</v>
      </c>
      <c r="AD60" s="111"/>
    </row>
    <row r="61" spans="1:30" x14ac:dyDescent="0.25">
      <c r="A61" s="159"/>
      <c r="B61" s="148" t="s">
        <v>884</v>
      </c>
      <c r="C61" s="111">
        <f t="shared" si="33"/>
        <v>4650847.84</v>
      </c>
      <c r="D61" s="111">
        <f t="shared" si="38"/>
        <v>1225489.8710200002</v>
      </c>
      <c r="E61" s="111">
        <f t="shared" si="39"/>
        <v>110996.73102000001</v>
      </c>
      <c r="F61" s="111">
        <v>24671.084579999999</v>
      </c>
      <c r="G61" s="111">
        <f>13602.18788+3.63797880709171E-12</f>
        <v>13602.187880000003</v>
      </c>
      <c r="H61" s="111">
        <v>1470.13113</v>
      </c>
      <c r="I61" s="149">
        <f t="shared" si="34"/>
        <v>41293.796000000002</v>
      </c>
      <c r="J61" s="111">
        <v>31926.155299999999</v>
      </c>
      <c r="K61" s="147">
        <v>9367.6406999999999</v>
      </c>
      <c r="L61" s="111">
        <v>29959.531429999999</v>
      </c>
      <c r="M61" s="111">
        <f t="shared" si="35"/>
        <v>1114493.1400000001</v>
      </c>
      <c r="N61" s="111">
        <v>518024.09</v>
      </c>
      <c r="O61" s="111">
        <v>311110.90000000002</v>
      </c>
      <c r="P61" s="111">
        <v>73758.91</v>
      </c>
      <c r="Q61" s="111">
        <v>41959</v>
      </c>
      <c r="R61" s="111">
        <v>169640.24</v>
      </c>
      <c r="S61" s="111">
        <f t="shared" si="36"/>
        <v>2885129.77</v>
      </c>
      <c r="T61" s="111">
        <v>2647349.2599999998</v>
      </c>
      <c r="U61" s="111">
        <v>205724.54</v>
      </c>
      <c r="V61" s="111">
        <v>30855.97</v>
      </c>
      <c r="W61" s="111">
        <v>1200</v>
      </c>
      <c r="X61" s="111"/>
      <c r="Y61" s="111">
        <f t="shared" si="37"/>
        <v>651224.93000000005</v>
      </c>
      <c r="Z61" s="111">
        <v>536294</v>
      </c>
      <c r="AA61" s="111">
        <v>80308.75</v>
      </c>
      <c r="AB61" s="111">
        <v>13657.18</v>
      </c>
      <c r="AC61" s="111">
        <v>20965</v>
      </c>
      <c r="AD61" s="111"/>
    </row>
    <row r="62" spans="1:30" x14ac:dyDescent="0.25">
      <c r="A62" s="159"/>
      <c r="B62" s="148" t="s">
        <v>885</v>
      </c>
      <c r="C62" s="111">
        <f t="shared" si="33"/>
        <v>6865681.8400000008</v>
      </c>
      <c r="D62" s="111">
        <f t="shared" si="38"/>
        <v>2148227.1350199999</v>
      </c>
      <c r="E62" s="111">
        <f t="shared" si="39"/>
        <v>99928.195020000014</v>
      </c>
      <c r="F62" s="111">
        <v>25058.463449999999</v>
      </c>
      <c r="G62" s="111">
        <v>13938.50973</v>
      </c>
      <c r="H62" s="111">
        <v>1722.8931499999999</v>
      </c>
      <c r="I62" s="149">
        <f t="shared" si="34"/>
        <v>40998.962180000002</v>
      </c>
      <c r="J62" s="111">
        <v>31609.135450000002</v>
      </c>
      <c r="K62" s="147">
        <f>9389.82673</f>
        <v>9389.8267300000007</v>
      </c>
      <c r="L62" s="111">
        <v>18209.36651</v>
      </c>
      <c r="M62" s="111">
        <f t="shared" si="35"/>
        <v>2048298.94</v>
      </c>
      <c r="N62" s="111">
        <v>690903.11</v>
      </c>
      <c r="O62" s="111">
        <v>549623.69999999995</v>
      </c>
      <c r="P62" s="111">
        <v>95477.440000000002</v>
      </c>
      <c r="Q62" s="111">
        <v>83868</v>
      </c>
      <c r="R62" s="111">
        <v>628426.68999999994</v>
      </c>
      <c r="S62" s="111">
        <f t="shared" si="36"/>
        <v>3899177.7800000003</v>
      </c>
      <c r="T62" s="111">
        <v>3536632.73</v>
      </c>
      <c r="U62" s="111">
        <v>317946.43</v>
      </c>
      <c r="V62" s="111">
        <v>43398.62</v>
      </c>
      <c r="W62" s="111">
        <v>1200</v>
      </c>
      <c r="X62" s="111"/>
      <c r="Y62" s="111">
        <f t="shared" si="37"/>
        <v>918205.12</v>
      </c>
      <c r="Z62" s="111">
        <v>717849.5</v>
      </c>
      <c r="AA62" s="111">
        <v>110234.79</v>
      </c>
      <c r="AB62" s="111">
        <v>26264.240000000002</v>
      </c>
      <c r="AC62" s="111">
        <v>63856.59</v>
      </c>
      <c r="AD62" s="111"/>
    </row>
    <row r="63" spans="1:30" x14ac:dyDescent="0.25">
      <c r="A63" s="159"/>
      <c r="B63" s="148" t="s">
        <v>886</v>
      </c>
      <c r="C63" s="111">
        <f t="shared" si="33"/>
        <v>0</v>
      </c>
      <c r="D63" s="111">
        <f t="shared" si="38"/>
        <v>108203.85748999999</v>
      </c>
      <c r="E63" s="111">
        <f t="shared" si="39"/>
        <v>108203.85748999999</v>
      </c>
      <c r="F63" s="111">
        <v>25176.423500000001</v>
      </c>
      <c r="G63" s="111">
        <v>14788.43672</v>
      </c>
      <c r="H63" s="111">
        <v>1029.37871</v>
      </c>
      <c r="I63" s="149">
        <f>SUM(J63:K63)</f>
        <v>39702.245540000004</v>
      </c>
      <c r="J63" s="111">
        <v>31959.173699999999</v>
      </c>
      <c r="K63" s="111">
        <f>7742.36933+0.70251</f>
        <v>7743.0718400000005</v>
      </c>
      <c r="L63" s="111">
        <v>27507.373019999999</v>
      </c>
      <c r="M63" s="111">
        <f t="shared" si="35"/>
        <v>0</v>
      </c>
      <c r="N63" s="111"/>
      <c r="O63" s="111"/>
      <c r="P63" s="111"/>
      <c r="Q63" s="111"/>
      <c r="R63" s="111"/>
      <c r="S63" s="111">
        <f t="shared" si="36"/>
        <v>0</v>
      </c>
      <c r="T63" s="111"/>
      <c r="U63" s="111"/>
      <c r="V63" s="111"/>
      <c r="W63" s="111"/>
      <c r="X63" s="111"/>
      <c r="Y63" s="111">
        <f t="shared" si="37"/>
        <v>0</v>
      </c>
      <c r="Z63" s="111"/>
      <c r="AA63" s="111"/>
      <c r="AB63" s="111"/>
      <c r="AC63" s="111"/>
      <c r="AD63" s="111"/>
    </row>
    <row r="64" spans="1:30" x14ac:dyDescent="0.25">
      <c r="A64" s="159"/>
      <c r="B64" s="148" t="s">
        <v>887</v>
      </c>
      <c r="C64" s="111">
        <f t="shared" si="33"/>
        <v>0</v>
      </c>
      <c r="D64" s="111">
        <f>E64+M64</f>
        <v>106702.39577999998</v>
      </c>
      <c r="E64" s="111">
        <f>F64+G64+H64+I64+L64</f>
        <v>106702.39577999998</v>
      </c>
      <c r="F64" s="111">
        <v>25102.682019999993</v>
      </c>
      <c r="G64" s="111">
        <v>10844.51352</v>
      </c>
      <c r="H64" s="111">
        <v>772.52707000000009</v>
      </c>
      <c r="I64" s="149">
        <f>SUM(J64:K64)</f>
        <v>39202.052119999978</v>
      </c>
      <c r="J64" s="111">
        <v>32126.547020000002</v>
      </c>
      <c r="K64" s="111">
        <v>7075.5050999999803</v>
      </c>
      <c r="L64" s="111">
        <v>30780.621050000002</v>
      </c>
      <c r="M64" s="111">
        <f t="shared" si="35"/>
        <v>0</v>
      </c>
      <c r="N64" s="111"/>
      <c r="O64" s="111"/>
      <c r="P64" s="111"/>
      <c r="Q64" s="111"/>
      <c r="R64" s="111"/>
      <c r="S64" s="111">
        <f t="shared" si="36"/>
        <v>0</v>
      </c>
      <c r="T64" s="111"/>
      <c r="U64" s="111"/>
      <c r="V64" s="111"/>
      <c r="W64" s="111"/>
      <c r="X64" s="111"/>
      <c r="Y64" s="111">
        <f t="shared" si="37"/>
        <v>0</v>
      </c>
      <c r="Z64" s="111"/>
      <c r="AA64" s="111"/>
      <c r="AB64" s="111"/>
      <c r="AC64" s="111"/>
      <c r="AD64" s="111"/>
    </row>
    <row r="65" spans="1:30" x14ac:dyDescent="0.25">
      <c r="A65" s="159"/>
      <c r="B65" s="148" t="s">
        <v>888</v>
      </c>
      <c r="C65" s="111">
        <f t="shared" si="33"/>
        <v>0</v>
      </c>
      <c r="D65" s="111">
        <f>E65+M65</f>
        <v>109225.46738000003</v>
      </c>
      <c r="E65" s="111">
        <f>F65+G65+H65+I65+L65</f>
        <v>109225.46738000003</v>
      </c>
      <c r="F65" s="111">
        <v>24978.209360000001</v>
      </c>
      <c r="G65" s="111">
        <v>11062.969240000006</v>
      </c>
      <c r="H65" s="111">
        <v>935.6237799999999</v>
      </c>
      <c r="I65" s="149">
        <f>SUM(J65:K65)</f>
        <v>45737.674990000021</v>
      </c>
      <c r="J65" s="111">
        <v>36228.048600000002</v>
      </c>
      <c r="K65" s="111">
        <v>9509.6263900000195</v>
      </c>
      <c r="L65" s="111">
        <v>26510.990009999994</v>
      </c>
      <c r="M65" s="111">
        <f t="shared" si="35"/>
        <v>0</v>
      </c>
      <c r="N65" s="111"/>
      <c r="O65" s="111"/>
      <c r="P65" s="111"/>
      <c r="Q65" s="111"/>
      <c r="R65" s="111"/>
      <c r="S65" s="111">
        <f t="shared" si="36"/>
        <v>0</v>
      </c>
      <c r="T65" s="111"/>
      <c r="U65" s="111"/>
      <c r="V65" s="111"/>
      <c r="W65" s="111"/>
      <c r="X65" s="111"/>
      <c r="Y65" s="111">
        <f>SUM(Z65:AD65)</f>
        <v>0</v>
      </c>
      <c r="Z65" s="111"/>
      <c r="AA65" s="111"/>
      <c r="AB65" s="111"/>
      <c r="AC65" s="111"/>
      <c r="AD65" s="111"/>
    </row>
    <row r="66" spans="1:30" x14ac:dyDescent="0.25">
      <c r="A66" s="159"/>
      <c r="B66" s="148" t="s">
        <v>889</v>
      </c>
      <c r="C66" s="111">
        <f t="shared" si="33"/>
        <v>0</v>
      </c>
      <c r="D66" s="111">
        <f>E66+M66</f>
        <v>106809.34389999999</v>
      </c>
      <c r="E66" s="111">
        <f>F66+G66+H66+I66+L66</f>
        <v>106809.34389999999</v>
      </c>
      <c r="F66" s="111">
        <v>24661.182910000003</v>
      </c>
      <c r="G66" s="111">
        <v>11634.678899999999</v>
      </c>
      <c r="H66" s="111">
        <v>785.79655000000093</v>
      </c>
      <c r="I66" s="149">
        <f>SUM(J66:K66)</f>
        <v>36402.685249999995</v>
      </c>
      <c r="J66" s="111">
        <v>27800.572889999999</v>
      </c>
      <c r="K66" s="111">
        <v>8602.1123599999992</v>
      </c>
      <c r="L66" s="111">
        <v>33325.000289999996</v>
      </c>
      <c r="M66" s="111">
        <f t="shared" si="35"/>
        <v>0</v>
      </c>
      <c r="N66" s="111"/>
      <c r="O66" s="111"/>
      <c r="P66" s="111"/>
      <c r="Q66" s="111"/>
      <c r="R66" s="111"/>
      <c r="S66" s="111">
        <f t="shared" si="36"/>
        <v>0</v>
      </c>
      <c r="T66" s="111"/>
      <c r="U66" s="111"/>
      <c r="V66" s="111"/>
      <c r="W66" s="111"/>
      <c r="X66" s="111"/>
      <c r="Y66" s="111">
        <f>SUM(Z66:AD66)</f>
        <v>0</v>
      </c>
      <c r="Z66" s="111"/>
      <c r="AA66" s="111"/>
      <c r="AB66" s="111"/>
      <c r="AC66" s="111"/>
      <c r="AD66" s="111"/>
    </row>
    <row r="67" spans="1:30" x14ac:dyDescent="0.25">
      <c r="A67" s="159"/>
      <c r="B67" s="148" t="s">
        <v>890</v>
      </c>
      <c r="C67" s="111">
        <f t="shared" si="33"/>
        <v>0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>
        <f t="shared" si="35"/>
        <v>0</v>
      </c>
      <c r="N67" s="111"/>
      <c r="O67" s="111"/>
      <c r="P67" s="111"/>
      <c r="Q67" s="111"/>
      <c r="R67" s="111"/>
      <c r="S67" s="111">
        <f t="shared" si="36"/>
        <v>0</v>
      </c>
      <c r="T67" s="111"/>
      <c r="U67" s="111"/>
      <c r="V67" s="111"/>
      <c r="W67" s="111"/>
      <c r="X67" s="111"/>
      <c r="Y67" s="111">
        <f t="shared" ref="Y67:Y70" si="40">SUM(Z67:AD67)</f>
        <v>0</v>
      </c>
      <c r="Z67" s="111"/>
      <c r="AA67" s="111"/>
      <c r="AB67" s="111"/>
      <c r="AC67" s="111"/>
      <c r="AD67" s="111"/>
    </row>
    <row r="68" spans="1:30" x14ac:dyDescent="0.25">
      <c r="A68" s="160"/>
      <c r="B68" s="150" t="s">
        <v>891</v>
      </c>
      <c r="C68" s="111">
        <f t="shared" si="33"/>
        <v>0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>
        <f t="shared" si="35"/>
        <v>0</v>
      </c>
      <c r="N68" s="111"/>
      <c r="O68" s="111"/>
      <c r="P68" s="111"/>
      <c r="Q68" s="111"/>
      <c r="R68" s="111"/>
      <c r="S68" s="111">
        <f t="shared" si="36"/>
        <v>0</v>
      </c>
      <c r="T68" s="111"/>
      <c r="U68" s="111"/>
      <c r="V68" s="111"/>
      <c r="W68" s="111"/>
      <c r="X68" s="111"/>
      <c r="Y68" s="111">
        <f t="shared" si="40"/>
        <v>0</v>
      </c>
      <c r="Z68" s="111"/>
      <c r="AA68" s="111"/>
      <c r="AB68" s="111"/>
      <c r="AC68" s="111"/>
      <c r="AD68" s="111"/>
    </row>
    <row r="69" spans="1:30" x14ac:dyDescent="0.25">
      <c r="A69" s="160"/>
      <c r="B69" s="150" t="s">
        <v>892</v>
      </c>
      <c r="C69" s="111">
        <f t="shared" si="33"/>
        <v>0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>
        <f t="shared" si="35"/>
        <v>0</v>
      </c>
      <c r="N69" s="111"/>
      <c r="O69" s="111"/>
      <c r="P69" s="111"/>
      <c r="Q69" s="111"/>
      <c r="R69" s="111"/>
      <c r="S69" s="111">
        <f t="shared" ref="S69:S70" si="41">SUM(T69:X69)</f>
        <v>0</v>
      </c>
      <c r="T69" s="111"/>
      <c r="U69" s="111"/>
      <c r="V69" s="111"/>
      <c r="W69" s="111"/>
      <c r="X69" s="111"/>
      <c r="Y69" s="111">
        <f t="shared" si="40"/>
        <v>0</v>
      </c>
      <c r="Z69" s="111"/>
      <c r="AA69" s="111"/>
      <c r="AB69" s="111"/>
      <c r="AC69" s="111"/>
      <c r="AD69" s="111"/>
    </row>
    <row r="70" spans="1:30" x14ac:dyDescent="0.25">
      <c r="A70" s="160"/>
      <c r="B70" s="150" t="s">
        <v>893</v>
      </c>
      <c r="C70" s="111">
        <f t="shared" si="33"/>
        <v>0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>
        <f t="shared" si="35"/>
        <v>0</v>
      </c>
      <c r="N70" s="111"/>
      <c r="O70" s="111"/>
      <c r="P70" s="111"/>
      <c r="Q70" s="111"/>
      <c r="R70" s="111"/>
      <c r="S70" s="111">
        <f t="shared" si="41"/>
        <v>0</v>
      </c>
      <c r="T70" s="111"/>
      <c r="U70" s="111"/>
      <c r="V70" s="111"/>
      <c r="W70" s="111"/>
      <c r="X70" s="111"/>
      <c r="Y70" s="111">
        <f t="shared" si="40"/>
        <v>0</v>
      </c>
      <c r="Z70" s="111"/>
      <c r="AA70" s="111"/>
      <c r="AB70" s="111"/>
      <c r="AC70" s="111"/>
      <c r="AD70" s="111"/>
    </row>
    <row r="71" spans="1:30" x14ac:dyDescent="0.25">
      <c r="A71" s="161"/>
      <c r="B71" s="151"/>
      <c r="C71" s="152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3" spans="1:30" x14ac:dyDescent="0.25">
      <c r="B73" s="154"/>
      <c r="C73" s="83"/>
      <c r="D73" s="83"/>
      <c r="E73" s="83"/>
      <c r="F73" s="84"/>
      <c r="G73" s="84"/>
      <c r="H73" s="84"/>
      <c r="I73" s="84"/>
      <c r="J73" s="84"/>
      <c r="K73" s="84"/>
      <c r="L73" s="84"/>
      <c r="M73" s="84"/>
      <c r="N73" s="83"/>
      <c r="O73" s="83"/>
      <c r="P73" s="83"/>
      <c r="Q73" s="83"/>
      <c r="R73" s="83"/>
      <c r="S73" s="83"/>
      <c r="T73" s="83"/>
    </row>
    <row r="74" spans="1:30" x14ac:dyDescent="0.25">
      <c r="B74" s="154"/>
      <c r="C74" s="83"/>
      <c r="D74" s="83"/>
      <c r="E74" s="83"/>
      <c r="F74" s="84"/>
      <c r="G74" s="84"/>
      <c r="H74" s="84"/>
      <c r="I74" s="84"/>
      <c r="J74" s="84"/>
      <c r="K74" s="84"/>
      <c r="L74" s="84"/>
      <c r="M74" s="84"/>
      <c r="N74" s="83"/>
      <c r="O74" s="83"/>
      <c r="P74" s="83"/>
      <c r="Q74" s="83"/>
      <c r="R74" s="83"/>
      <c r="S74" s="83"/>
      <c r="T74" s="83"/>
    </row>
    <row r="75" spans="1:30" x14ac:dyDescent="0.25">
      <c r="B75" s="154"/>
      <c r="C75" s="83"/>
      <c r="D75" s="83"/>
      <c r="E75" s="83"/>
      <c r="F75" s="84"/>
      <c r="G75" s="84"/>
      <c r="H75" s="84"/>
      <c r="I75" s="84"/>
      <c r="J75" s="84"/>
      <c r="K75" s="84"/>
      <c r="L75" s="84"/>
      <c r="M75" s="84"/>
      <c r="N75" s="83"/>
      <c r="O75" s="83"/>
      <c r="P75" s="83"/>
      <c r="Q75" s="83"/>
      <c r="R75" s="83"/>
      <c r="S75" s="83"/>
      <c r="T75" s="83"/>
    </row>
    <row r="76" spans="1:30" x14ac:dyDescent="0.25">
      <c r="B76" s="154"/>
      <c r="C76" s="83"/>
      <c r="D76" s="83"/>
      <c r="E76" s="83"/>
      <c r="F76" s="84"/>
      <c r="G76" s="84"/>
      <c r="H76" s="84"/>
      <c r="I76" s="84"/>
      <c r="J76" s="84"/>
      <c r="K76" s="84"/>
      <c r="L76" s="84"/>
      <c r="M76" s="84"/>
      <c r="N76" s="83"/>
      <c r="O76" s="83"/>
      <c r="P76" s="83"/>
      <c r="Q76" s="83"/>
      <c r="R76" s="83"/>
      <c r="S76" s="83"/>
      <c r="T76" s="83"/>
    </row>
    <row r="77" spans="1:30" x14ac:dyDescent="0.25">
      <c r="B77" s="154"/>
      <c r="C77" s="83"/>
      <c r="D77" s="83"/>
      <c r="E77" s="83"/>
      <c r="F77" s="84"/>
      <c r="G77" s="84"/>
      <c r="H77" s="84"/>
      <c r="I77" s="84"/>
      <c r="J77" s="84"/>
      <c r="K77" s="84"/>
      <c r="L77" s="84"/>
      <c r="M77" s="84"/>
      <c r="N77" s="83"/>
      <c r="O77" s="83"/>
      <c r="P77" s="83"/>
      <c r="Q77" s="83"/>
      <c r="R77" s="83"/>
      <c r="S77" s="83"/>
      <c r="T77" s="83"/>
    </row>
    <row r="78" spans="1:30" x14ac:dyDescent="0.25">
      <c r="B78" s="154"/>
      <c r="C78" s="83"/>
      <c r="D78" s="83"/>
      <c r="E78" s="83"/>
      <c r="F78" s="84"/>
      <c r="G78" s="84"/>
      <c r="H78" s="84"/>
      <c r="I78" s="84"/>
      <c r="J78" s="84"/>
      <c r="K78" s="84"/>
      <c r="L78" s="84"/>
      <c r="M78" s="84"/>
      <c r="N78" s="83"/>
      <c r="O78" s="83"/>
      <c r="P78" s="83"/>
      <c r="Q78" s="83"/>
      <c r="R78" s="83"/>
      <c r="S78" s="83"/>
      <c r="T78" s="83"/>
    </row>
    <row r="79" spans="1:30" x14ac:dyDescent="0.25">
      <c r="B79" s="154"/>
      <c r="C79" s="83"/>
      <c r="D79" s="83"/>
      <c r="E79" s="83"/>
      <c r="F79" s="84"/>
      <c r="G79" s="84"/>
      <c r="H79" s="84"/>
      <c r="I79" s="84"/>
      <c r="J79" s="84"/>
      <c r="K79" s="84"/>
      <c r="L79" s="84"/>
      <c r="M79" s="84"/>
      <c r="N79" s="83"/>
      <c r="O79" s="83"/>
      <c r="P79" s="83"/>
      <c r="Q79" s="83"/>
      <c r="R79" s="83"/>
      <c r="S79" s="83"/>
      <c r="T79" s="83"/>
    </row>
    <row r="80" spans="1:30" x14ac:dyDescent="0.25">
      <c r="B80" s="154"/>
      <c r="C80" s="83"/>
      <c r="D80" s="83"/>
      <c r="E80" s="83"/>
      <c r="F80" s="84"/>
      <c r="G80" s="84"/>
      <c r="H80" s="84"/>
      <c r="I80" s="84"/>
      <c r="J80" s="84"/>
      <c r="K80" s="84"/>
      <c r="L80" s="84"/>
      <c r="M80" s="84"/>
      <c r="N80" s="83"/>
      <c r="O80" s="83"/>
      <c r="P80" s="83"/>
      <c r="Q80" s="83"/>
      <c r="R80" s="83"/>
      <c r="S80" s="83"/>
      <c r="T80" s="83"/>
    </row>
    <row r="81" spans="2:20" x14ac:dyDescent="0.25">
      <c r="B81" s="154"/>
      <c r="C81" s="83"/>
      <c r="D81" s="83"/>
      <c r="E81" s="83"/>
      <c r="F81" s="84"/>
      <c r="G81" s="84"/>
      <c r="H81" s="84"/>
      <c r="I81" s="84"/>
      <c r="J81" s="84"/>
      <c r="K81" s="84"/>
      <c r="L81" s="84"/>
      <c r="M81" s="84"/>
      <c r="N81" s="83"/>
      <c r="O81" s="83"/>
      <c r="P81" s="83"/>
      <c r="Q81" s="83"/>
      <c r="R81" s="83"/>
      <c r="S81" s="83"/>
      <c r="T81" s="83"/>
    </row>
    <row r="82" spans="2:20" x14ac:dyDescent="0.25">
      <c r="B82" s="154"/>
      <c r="C82" s="83"/>
      <c r="D82" s="83"/>
      <c r="E82" s="83"/>
      <c r="F82" s="84"/>
      <c r="G82" s="84"/>
      <c r="H82" s="84"/>
      <c r="I82" s="84"/>
      <c r="J82" s="84"/>
      <c r="K82" s="84"/>
      <c r="L82" s="84"/>
      <c r="M82" s="84"/>
      <c r="N82" s="83"/>
      <c r="O82" s="83"/>
      <c r="P82" s="83"/>
      <c r="Q82" s="83"/>
      <c r="R82" s="83"/>
      <c r="S82" s="83"/>
      <c r="T82" s="83"/>
    </row>
    <row r="83" spans="2:20" x14ac:dyDescent="0.25">
      <c r="B83" s="154"/>
      <c r="C83" s="83"/>
      <c r="D83" s="83"/>
      <c r="E83" s="83"/>
      <c r="F83" s="84"/>
      <c r="G83" s="84"/>
      <c r="H83" s="84"/>
      <c r="I83" s="84"/>
      <c r="J83" s="84"/>
      <c r="K83" s="84"/>
      <c r="L83" s="84"/>
      <c r="M83" s="84"/>
      <c r="N83" s="83"/>
      <c r="O83" s="83"/>
      <c r="P83" s="83"/>
      <c r="Q83" s="83"/>
      <c r="R83" s="83"/>
      <c r="S83" s="83"/>
      <c r="T83" s="83"/>
    </row>
    <row r="84" spans="2:20" x14ac:dyDescent="0.25">
      <c r="B84" s="154"/>
      <c r="C84" s="83"/>
      <c r="D84" s="83"/>
      <c r="E84" s="83"/>
      <c r="F84" s="84"/>
      <c r="G84" s="84"/>
      <c r="H84" s="84"/>
      <c r="I84" s="84"/>
      <c r="J84" s="84"/>
      <c r="K84" s="84"/>
      <c r="L84" s="84"/>
      <c r="M84" s="84"/>
      <c r="N84" s="83"/>
      <c r="O84" s="83"/>
      <c r="P84" s="83"/>
      <c r="Q84" s="83"/>
      <c r="R84" s="83"/>
      <c r="S84" s="83"/>
      <c r="T84" s="83"/>
    </row>
    <row r="85" spans="2:20" x14ac:dyDescent="0.25">
      <c r="B85" s="154"/>
      <c r="C85" s="83"/>
      <c r="D85" s="83"/>
      <c r="E85" s="83"/>
      <c r="F85" s="84"/>
      <c r="G85" s="84"/>
      <c r="H85" s="84"/>
      <c r="I85" s="84"/>
      <c r="J85" s="84"/>
      <c r="K85" s="84"/>
      <c r="L85" s="84"/>
      <c r="M85" s="84"/>
      <c r="N85" s="83"/>
      <c r="O85" s="83"/>
      <c r="P85" s="83"/>
      <c r="Q85" s="83"/>
      <c r="R85" s="83"/>
      <c r="S85" s="83"/>
      <c r="T85" s="83"/>
    </row>
    <row r="86" spans="2:20" x14ac:dyDescent="0.25">
      <c r="B86" s="154"/>
      <c r="C86" s="83"/>
      <c r="D86" s="83"/>
      <c r="E86" s="83"/>
      <c r="F86" s="84"/>
      <c r="G86" s="84"/>
      <c r="H86" s="84"/>
      <c r="I86" s="84"/>
      <c r="J86" s="84"/>
      <c r="K86" s="84"/>
      <c r="L86" s="84"/>
      <c r="M86" s="84"/>
      <c r="N86" s="83"/>
      <c r="O86" s="83"/>
      <c r="P86" s="83"/>
      <c r="Q86" s="83"/>
      <c r="R86" s="83"/>
      <c r="S86" s="83"/>
      <c r="T86" s="83"/>
    </row>
  </sheetData>
  <mergeCells count="7"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46" activePane="bottomRight" state="frozen"/>
      <selection pane="topRight" activeCell="C1" sqref="C1"/>
      <selection pane="bottomLeft" activeCell="A9" sqref="A9"/>
      <selection pane="bottomRight" activeCell="O60" sqref="O6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9.71093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55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67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68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69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69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69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69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69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69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69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69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69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69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69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69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66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66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66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66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66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66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66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66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66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66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66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66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66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66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66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66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66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66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66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66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66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66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66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66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66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66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66">
        <v>2018</v>
      </c>
      <c r="B43" s="80" t="s">
        <v>894</v>
      </c>
      <c r="C43" s="130">
        <f t="shared" ref="C43:C50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66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66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66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66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66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66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66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66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66"/>
      <c r="B52" s="81" t="s">
        <v>903</v>
      </c>
      <c r="C52" s="130">
        <f t="shared" ref="C52:C68" si="9">I52+J52+K52+L52+M52+N52+O52+P52</f>
        <v>593540.64</v>
      </c>
      <c r="D52" s="130"/>
      <c r="E52" s="130"/>
      <c r="F52" s="130"/>
      <c r="G52" s="130"/>
      <c r="H52" s="130"/>
      <c r="I52" s="130">
        <v>163834.89000000001</v>
      </c>
      <c r="J52" s="130">
        <v>212172</v>
      </c>
      <c r="K52" s="130">
        <v>18202.689999999999</v>
      </c>
      <c r="L52" s="130">
        <v>10758.6</v>
      </c>
      <c r="M52" s="130">
        <v>16640</v>
      </c>
      <c r="N52" s="130">
        <v>10317.200000000001</v>
      </c>
      <c r="O52" s="130">
        <v>19551.8</v>
      </c>
      <c r="P52" s="130">
        <v>142063.46</v>
      </c>
    </row>
    <row r="53" spans="1:16" s="3" customFormat="1" x14ac:dyDescent="0.25">
      <c r="A53" s="166"/>
      <c r="B53" s="81" t="s">
        <v>904</v>
      </c>
      <c r="C53" s="130">
        <f t="shared" si="9"/>
        <v>286684.57</v>
      </c>
      <c r="D53" s="130"/>
      <c r="E53" s="130"/>
      <c r="F53" s="130"/>
      <c r="G53" s="130"/>
      <c r="H53" s="130"/>
      <c r="I53" s="130">
        <v>65540.06</v>
      </c>
      <c r="J53" s="130">
        <v>64081.2</v>
      </c>
      <c r="K53" s="130">
        <v>12491.61</v>
      </c>
      <c r="L53" s="130">
        <v>11072.5</v>
      </c>
      <c r="M53" s="130">
        <v>15070</v>
      </c>
      <c r="N53" s="130">
        <v>9349.1</v>
      </c>
      <c r="O53" s="130">
        <v>24804.1</v>
      </c>
      <c r="P53" s="130">
        <v>84276</v>
      </c>
    </row>
    <row r="54" spans="1:16" s="3" customFormat="1" x14ac:dyDescent="0.25">
      <c r="A54" s="166"/>
      <c r="B54" s="81" t="s">
        <v>905</v>
      </c>
      <c r="C54" s="130">
        <f t="shared" si="9"/>
        <v>494568.82000000007</v>
      </c>
      <c r="D54" s="130"/>
      <c r="E54" s="130"/>
      <c r="F54" s="130"/>
      <c r="G54" s="130"/>
      <c r="H54" s="130"/>
      <c r="I54" s="130">
        <v>183869.7</v>
      </c>
      <c r="J54" s="130">
        <v>104036</v>
      </c>
      <c r="K54" s="130">
        <v>15666.19</v>
      </c>
      <c r="L54" s="130">
        <v>9365</v>
      </c>
      <c r="M54" s="130">
        <v>15250</v>
      </c>
      <c r="N54" s="130">
        <v>11544.3</v>
      </c>
      <c r="O54" s="130">
        <v>18887.47</v>
      </c>
      <c r="P54" s="130">
        <v>135950.16</v>
      </c>
    </row>
    <row r="55" spans="1:16" s="3" customFormat="1" x14ac:dyDescent="0.25">
      <c r="A55" s="170"/>
      <c r="B55" s="138" t="str">
        <f>IF(L!$A$1=1,L!B178,IF(L!$A$1=2,L!C178,L!D178))</f>
        <v>Gjithsej 2018</v>
      </c>
      <c r="C55" s="132">
        <f t="shared" si="9"/>
        <v>4183739.99</v>
      </c>
      <c r="D55" s="139" t="e">
        <f>E55+#REF!+#REF!</f>
        <v>#REF!</v>
      </c>
      <c r="E55" s="139" t="e">
        <f>F55+K55+#REF!</f>
        <v>#REF!</v>
      </c>
      <c r="F55" s="139">
        <f>SUM(G55:J55)</f>
        <v>2340255.2610800001</v>
      </c>
      <c r="G55" s="140">
        <f t="shared" ref="G55:P55" si="10">SUM(G43:G54)</f>
        <v>57153.778850000002</v>
      </c>
      <c r="H55" s="140">
        <f t="shared" si="10"/>
        <v>92265.932229999991</v>
      </c>
      <c r="I55" s="140">
        <f t="shared" si="10"/>
        <v>1412106.35</v>
      </c>
      <c r="J55" s="140">
        <f t="shared" si="10"/>
        <v>778729.2</v>
      </c>
      <c r="K55" s="140">
        <f t="shared" si="10"/>
        <v>216125.37</v>
      </c>
      <c r="L55" s="140">
        <f t="shared" si="10"/>
        <v>130219.5</v>
      </c>
      <c r="M55" s="140">
        <f t="shared" si="10"/>
        <v>194150.5</v>
      </c>
      <c r="N55" s="140">
        <f t="shared" si="10"/>
        <v>105091.52</v>
      </c>
      <c r="O55" s="140">
        <f>SUM(O43:O54)</f>
        <v>193824.68</v>
      </c>
      <c r="P55" s="140">
        <f t="shared" si="10"/>
        <v>1153492.8699999999</v>
      </c>
    </row>
    <row r="56" spans="1:16" s="3" customFormat="1" x14ac:dyDescent="0.25">
      <c r="A56" s="144"/>
      <c r="B56" s="141" t="s">
        <v>894</v>
      </c>
      <c r="C56" s="130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x14ac:dyDescent="0.25">
      <c r="A57" s="145"/>
      <c r="B57" s="141" t="s">
        <v>895</v>
      </c>
      <c r="C57" s="130">
        <f t="shared" si="9"/>
        <v>214244.68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9277.4</v>
      </c>
      <c r="O57" s="142">
        <v>16631</v>
      </c>
      <c r="P57" s="142">
        <v>73288.5</v>
      </c>
    </row>
    <row r="58" spans="1:16" s="3" customFormat="1" x14ac:dyDescent="0.25">
      <c r="A58" s="145"/>
      <c r="B58" s="141" t="s">
        <v>896</v>
      </c>
      <c r="C58" s="130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x14ac:dyDescent="0.25">
      <c r="A59" s="145"/>
      <c r="B59" s="141" t="s">
        <v>897</v>
      </c>
      <c r="C59" s="130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x14ac:dyDescent="0.25">
      <c r="A60" s="145"/>
      <c r="B60" s="141" t="s">
        <v>898</v>
      </c>
      <c r="C60" s="130">
        <f t="shared" si="9"/>
        <v>0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/>
      <c r="J60" s="143"/>
      <c r="K60" s="143"/>
      <c r="L60" s="142"/>
      <c r="M60" s="142"/>
      <c r="N60" s="142"/>
      <c r="O60" s="142"/>
      <c r="P60" s="142"/>
    </row>
    <row r="61" spans="1:16" s="3" customFormat="1" x14ac:dyDescent="0.25">
      <c r="A61" s="145">
        <v>2019</v>
      </c>
      <c r="B61" s="141" t="s">
        <v>899</v>
      </c>
      <c r="C61" s="130">
        <f t="shared" si="9"/>
        <v>0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/>
      <c r="J61" s="143"/>
      <c r="K61" s="143"/>
      <c r="L61" s="142"/>
      <c r="M61" s="142"/>
      <c r="N61" s="142"/>
      <c r="O61" s="142"/>
      <c r="P61" s="142"/>
    </row>
    <row r="62" spans="1:16" s="3" customFormat="1" x14ac:dyDescent="0.25">
      <c r="A62" s="145"/>
      <c r="B62" s="141" t="s">
        <v>900</v>
      </c>
      <c r="C62" s="130">
        <f t="shared" si="9"/>
        <v>0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/>
      <c r="J62" s="143"/>
      <c r="K62" s="143"/>
      <c r="L62" s="142"/>
      <c r="M62" s="142"/>
      <c r="N62" s="142"/>
      <c r="O62" s="142"/>
      <c r="P62" s="142"/>
    </row>
    <row r="63" spans="1:16" s="3" customFormat="1" x14ac:dyDescent="0.25">
      <c r="A63" s="145"/>
      <c r="B63" s="141" t="s">
        <v>901</v>
      </c>
      <c r="C63" s="130">
        <f t="shared" si="9"/>
        <v>0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/>
      <c r="J63" s="143"/>
      <c r="K63" s="143"/>
      <c r="L63" s="142"/>
      <c r="M63" s="142"/>
      <c r="N63" s="142"/>
      <c r="O63" s="142"/>
      <c r="P63" s="142"/>
    </row>
    <row r="64" spans="1:16" s="3" customFormat="1" x14ac:dyDescent="0.25">
      <c r="A64" s="145"/>
      <c r="B64" s="141" t="s">
        <v>902</v>
      </c>
      <c r="C64" s="130">
        <f t="shared" si="9"/>
        <v>0</v>
      </c>
      <c r="D64" s="142"/>
      <c r="E64" s="142"/>
      <c r="F64" s="142"/>
      <c r="G64" s="143"/>
      <c r="H64" s="143"/>
      <c r="I64" s="143"/>
      <c r="J64" s="143"/>
      <c r="K64" s="143"/>
      <c r="L64" s="142"/>
      <c r="M64" s="142"/>
      <c r="N64" s="142"/>
      <c r="O64" s="142"/>
      <c r="P64" s="142"/>
    </row>
    <row r="65" spans="1:16" s="3" customFormat="1" x14ac:dyDescent="0.25">
      <c r="A65" s="145"/>
      <c r="B65" s="141" t="s">
        <v>903</v>
      </c>
      <c r="C65" s="130">
        <f t="shared" si="9"/>
        <v>0</v>
      </c>
      <c r="D65" s="142"/>
      <c r="E65" s="142"/>
      <c r="F65" s="142"/>
      <c r="G65" s="143"/>
      <c r="H65" s="143"/>
      <c r="I65" s="143"/>
      <c r="J65" s="143"/>
      <c r="K65" s="143"/>
      <c r="L65" s="142"/>
      <c r="M65" s="142"/>
      <c r="N65" s="142"/>
      <c r="O65" s="142"/>
      <c r="P65" s="142"/>
    </row>
    <row r="66" spans="1:16" s="3" customFormat="1" x14ac:dyDescent="0.25">
      <c r="A66" s="145"/>
      <c r="B66" s="141" t="s">
        <v>904</v>
      </c>
      <c r="C66" s="130">
        <f t="shared" si="9"/>
        <v>0</v>
      </c>
      <c r="D66" s="142"/>
      <c r="E66" s="142"/>
      <c r="F66" s="142"/>
      <c r="G66" s="143"/>
      <c r="H66" s="143"/>
      <c r="I66" s="143"/>
      <c r="J66" s="143"/>
      <c r="K66" s="143"/>
      <c r="L66" s="142"/>
      <c r="M66" s="142"/>
      <c r="N66" s="142"/>
      <c r="O66" s="142"/>
      <c r="P66" s="142"/>
    </row>
    <row r="67" spans="1:16" s="3" customFormat="1" x14ac:dyDescent="0.25">
      <c r="A67" s="146"/>
      <c r="B67" s="141" t="s">
        <v>905</v>
      </c>
      <c r="C67" s="130">
        <f t="shared" si="9"/>
        <v>0</v>
      </c>
      <c r="D67" s="142"/>
      <c r="E67" s="142"/>
      <c r="F67" s="142"/>
      <c r="G67" s="143"/>
      <c r="H67" s="143"/>
      <c r="I67" s="143"/>
      <c r="J67" s="143"/>
      <c r="K67" s="143"/>
      <c r="L67" s="142"/>
      <c r="M67" s="142"/>
      <c r="N67" s="142"/>
      <c r="O67" s="142"/>
      <c r="P67" s="142"/>
    </row>
    <row r="68" spans="1:16" s="3" customFormat="1" x14ac:dyDescent="0.25">
      <c r="A68" s="141"/>
      <c r="B68" s="141" t="s">
        <v>865</v>
      </c>
      <c r="C68" s="130">
        <f t="shared" si="9"/>
        <v>1403774.72</v>
      </c>
      <c r="D68" s="130">
        <f t="shared" ref="D68" si="11">J68+K68+L68+M68+N68+O68+P68+Q68</f>
        <v>930338.08</v>
      </c>
      <c r="E68" s="130">
        <f t="shared" ref="E68" si="12">K68+L68+M68+N68+O68+P68+Q68+R68</f>
        <v>624456.08000000007</v>
      </c>
      <c r="F68" s="130">
        <f t="shared" ref="F68" si="13">L68+M68+N68+O68+P68+Q68+R68+S68</f>
        <v>565989.98</v>
      </c>
      <c r="G68" s="130">
        <f t="shared" ref="G68" si="14">M68+N68+O68+P68+Q68+R68+S68+T68</f>
        <v>517402.98</v>
      </c>
      <c r="H68" s="130">
        <f t="shared" ref="H68" si="15">N68+O68+P68+Q68+R68+S68+T68+U68</f>
        <v>458892.98</v>
      </c>
      <c r="I68" s="143">
        <f>SUM(I56:I67)</f>
        <v>473436.64</v>
      </c>
      <c r="J68" s="143">
        <f t="shared" ref="J68:P68" si="16">SUM(J56:J67)</f>
        <v>305882</v>
      </c>
      <c r="K68" s="143">
        <f t="shared" si="16"/>
        <v>58466.1</v>
      </c>
      <c r="L68" s="143">
        <f t="shared" si="16"/>
        <v>48587</v>
      </c>
      <c r="M68" s="143">
        <f t="shared" si="16"/>
        <v>58510</v>
      </c>
      <c r="N68" s="143">
        <f t="shared" si="16"/>
        <v>36328.43</v>
      </c>
      <c r="O68" s="143">
        <f t="shared" si="16"/>
        <v>71269.3</v>
      </c>
      <c r="P68" s="143">
        <f t="shared" si="16"/>
        <v>351295.25</v>
      </c>
    </row>
    <row r="69" spans="1:16" s="3" customFormat="1" x14ac:dyDescent="0.25">
      <c r="C69" s="71"/>
      <c r="D69" s="71"/>
      <c r="E69" s="71"/>
      <c r="F69" s="71"/>
      <c r="G69" s="122"/>
      <c r="H69" s="122"/>
      <c r="I69" s="122"/>
      <c r="J69" s="122"/>
      <c r="K69" s="122"/>
      <c r="L69" s="71"/>
      <c r="M69" s="71"/>
      <c r="N69" s="71"/>
      <c r="O69" s="71"/>
      <c r="P69" s="71"/>
    </row>
    <row r="70" spans="1:16" s="3" customFormat="1" x14ac:dyDescent="0.25">
      <c r="C70" s="71"/>
      <c r="D70" s="71"/>
      <c r="E70" s="71"/>
      <c r="F70" s="71"/>
      <c r="G70" s="122"/>
      <c r="H70" s="122"/>
      <c r="I70" s="122"/>
      <c r="J70" s="122"/>
      <c r="K70" s="122"/>
      <c r="L70" s="71"/>
      <c r="M70" s="71"/>
      <c r="N70" s="71"/>
      <c r="O70" s="71"/>
      <c r="P70" s="71"/>
    </row>
    <row r="71" spans="1:16" s="3" customFormat="1" x14ac:dyDescent="0.25">
      <c r="C71" s="71"/>
      <c r="D71" s="71"/>
      <c r="E71" s="71"/>
      <c r="F71" s="71"/>
      <c r="G71" s="122"/>
      <c r="H71" s="122"/>
      <c r="I71" s="122"/>
      <c r="J71" s="122"/>
      <c r="K71" s="122"/>
      <c r="L71" s="71"/>
      <c r="M71" s="71"/>
      <c r="N71" s="71"/>
      <c r="O71" s="71"/>
      <c r="P71" s="71"/>
    </row>
    <row r="72" spans="1:16" s="3" customFormat="1" x14ac:dyDescent="0.25">
      <c r="C72" s="71"/>
      <c r="D72" s="71"/>
      <c r="E72" s="71"/>
      <c r="F72" s="71"/>
      <c r="G72" s="122"/>
      <c r="H72" s="122"/>
      <c r="I72" s="122"/>
      <c r="J72" s="122"/>
      <c r="K72" s="122"/>
      <c r="L72" s="71"/>
      <c r="M72" s="71"/>
      <c r="N72" s="71"/>
      <c r="O72" s="71"/>
      <c r="P72" s="71"/>
    </row>
    <row r="73" spans="1:16" s="3" customFormat="1" x14ac:dyDescent="0.25">
      <c r="C73" s="71"/>
      <c r="D73" s="71"/>
      <c r="E73" s="71"/>
      <c r="F73" s="71"/>
      <c r="G73" s="122"/>
      <c r="H73" s="122"/>
      <c r="I73" s="122"/>
      <c r="J73" s="122"/>
      <c r="K73" s="122"/>
      <c r="L73" s="71"/>
      <c r="M73" s="71"/>
      <c r="N73" s="71"/>
      <c r="O73" s="71"/>
      <c r="P73" s="71"/>
    </row>
    <row r="74" spans="1:16" s="3" customFormat="1" x14ac:dyDescent="0.25">
      <c r="C74" s="71"/>
      <c r="D74" s="71"/>
      <c r="E74" s="71"/>
      <c r="F74" s="71"/>
      <c r="G74" s="122"/>
      <c r="H74" s="122"/>
      <c r="I74" s="122"/>
      <c r="J74" s="122"/>
      <c r="K74" s="122"/>
      <c r="L74" s="71"/>
      <c r="M74" s="71"/>
      <c r="N74" s="71"/>
      <c r="O74" s="71"/>
      <c r="P74" s="71"/>
    </row>
    <row r="75" spans="1:16" s="3" customFormat="1" x14ac:dyDescent="0.25">
      <c r="C75" s="71"/>
      <c r="D75" s="71"/>
      <c r="E75" s="71"/>
      <c r="F75" s="71"/>
      <c r="G75" s="122"/>
      <c r="H75" s="122"/>
      <c r="I75" s="122"/>
      <c r="J75" s="122"/>
      <c r="K75" s="122"/>
      <c r="L75" s="71"/>
      <c r="M75" s="71"/>
      <c r="N75" s="71"/>
      <c r="O75" s="71"/>
      <c r="P75" s="71"/>
    </row>
    <row r="76" spans="1:16" s="3" customFormat="1" x14ac:dyDescent="0.25">
      <c r="C76" s="71"/>
      <c r="D76" s="71"/>
      <c r="E76" s="71"/>
      <c r="F76" s="71"/>
      <c r="G76" s="122"/>
      <c r="H76" s="122"/>
      <c r="I76" s="122"/>
      <c r="J76" s="122"/>
      <c r="K76" s="122"/>
      <c r="L76" s="71"/>
      <c r="M76" s="71"/>
      <c r="N76" s="71"/>
      <c r="O76" s="71"/>
      <c r="P76" s="71"/>
    </row>
    <row r="77" spans="1:16" s="3" customFormat="1" x14ac:dyDescent="0.25">
      <c r="C77" s="71"/>
      <c r="D77" s="71"/>
      <c r="E77" s="71"/>
      <c r="F77" s="71"/>
      <c r="G77" s="122"/>
      <c r="H77" s="122"/>
      <c r="I77" s="122"/>
      <c r="J77" s="122"/>
      <c r="K77" s="122"/>
      <c r="L77" s="71"/>
      <c r="M77" s="71"/>
      <c r="N77" s="71"/>
      <c r="O77" s="71"/>
      <c r="P77" s="71"/>
    </row>
    <row r="78" spans="1:16" s="3" customFormat="1" x14ac:dyDescent="0.25">
      <c r="C78" s="71"/>
      <c r="D78" s="71"/>
      <c r="E78" s="71"/>
      <c r="F78" s="71"/>
      <c r="G78" s="122"/>
      <c r="H78" s="122"/>
      <c r="I78" s="122"/>
      <c r="J78" s="122"/>
      <c r="K78" s="122"/>
      <c r="L78" s="71"/>
      <c r="M78" s="71"/>
      <c r="N78" s="71"/>
      <c r="O78" s="71"/>
      <c r="P78" s="71"/>
    </row>
    <row r="79" spans="1:16" s="3" customFormat="1" x14ac:dyDescent="0.25">
      <c r="C79" s="71"/>
      <c r="D79" s="71"/>
      <c r="E79" s="71"/>
      <c r="F79" s="71"/>
      <c r="G79" s="122"/>
      <c r="H79" s="122"/>
      <c r="I79" s="122"/>
      <c r="J79" s="122"/>
      <c r="K79" s="122"/>
      <c r="L79" s="71"/>
      <c r="M79" s="71"/>
      <c r="N79" s="71"/>
      <c r="O79" s="71"/>
      <c r="P79" s="71"/>
    </row>
    <row r="80" spans="1:16" s="3" customFormat="1" x14ac:dyDescent="0.25">
      <c r="C80" s="71"/>
      <c r="D80" s="71"/>
      <c r="E80" s="71"/>
      <c r="F80" s="71"/>
      <c r="G80" s="122"/>
      <c r="H80" s="122"/>
      <c r="I80" s="122"/>
      <c r="J80" s="122"/>
      <c r="K80" s="122"/>
      <c r="L80" s="71"/>
      <c r="M80" s="71"/>
      <c r="N80" s="71"/>
      <c r="O80" s="71"/>
      <c r="P80" s="71"/>
    </row>
    <row r="81" spans="3:16" s="3" customFormat="1" x14ac:dyDescent="0.25">
      <c r="C81" s="71"/>
      <c r="D81" s="71"/>
      <c r="E81" s="71"/>
      <c r="F81" s="71"/>
      <c r="G81" s="122"/>
      <c r="H81" s="122"/>
      <c r="I81" s="122"/>
      <c r="J81" s="122"/>
      <c r="K81" s="122"/>
      <c r="L81" s="71"/>
      <c r="M81" s="71"/>
      <c r="N81" s="71"/>
      <c r="O81" s="71"/>
      <c r="P81" s="71"/>
    </row>
    <row r="82" spans="3:16" s="3" customFormat="1" x14ac:dyDescent="0.25">
      <c r="C82" s="71"/>
      <c r="D82" s="71"/>
      <c r="E82" s="71"/>
      <c r="F82" s="71"/>
      <c r="G82" s="122"/>
      <c r="H82" s="122"/>
      <c r="I82" s="122"/>
      <c r="J82" s="122"/>
      <c r="K82" s="122"/>
      <c r="L82" s="71"/>
      <c r="M82" s="71"/>
      <c r="N82" s="71"/>
      <c r="O82" s="71"/>
      <c r="P82" s="71"/>
    </row>
    <row r="83" spans="3:16" s="3" customFormat="1" x14ac:dyDescent="0.25">
      <c r="C83" s="71"/>
      <c r="D83" s="71"/>
      <c r="E83" s="71"/>
      <c r="F83" s="71"/>
      <c r="G83" s="122"/>
      <c r="H83" s="122"/>
      <c r="I83" s="122"/>
      <c r="J83" s="122"/>
      <c r="K83" s="122"/>
      <c r="L83" s="71"/>
      <c r="M83" s="71"/>
      <c r="N83" s="71"/>
      <c r="O83" s="71"/>
      <c r="P83" s="71"/>
    </row>
    <row r="84" spans="3:16" s="3" customFormat="1" x14ac:dyDescent="0.25">
      <c r="C84" s="71"/>
      <c r="D84" s="71"/>
      <c r="E84" s="71"/>
      <c r="F84" s="71"/>
      <c r="G84" s="122"/>
      <c r="H84" s="122"/>
      <c r="I84" s="122"/>
      <c r="J84" s="122"/>
      <c r="K84" s="122"/>
      <c r="L84" s="71"/>
      <c r="M84" s="71"/>
      <c r="N84" s="71"/>
      <c r="O84" s="71"/>
      <c r="P84" s="71"/>
    </row>
    <row r="85" spans="3:16" s="3" customFormat="1" x14ac:dyDescent="0.25">
      <c r="C85" s="71"/>
      <c r="D85" s="71"/>
      <c r="E85" s="71"/>
      <c r="F85" s="71"/>
      <c r="G85" s="122"/>
      <c r="H85" s="122"/>
      <c r="I85" s="122"/>
      <c r="J85" s="122"/>
      <c r="K85" s="122"/>
      <c r="L85" s="71"/>
      <c r="M85" s="71"/>
      <c r="N85" s="71"/>
      <c r="O85" s="71"/>
      <c r="P85" s="71"/>
    </row>
    <row r="86" spans="3:16" s="3" customFormat="1" x14ac:dyDescent="0.25">
      <c r="C86" s="71"/>
      <c r="D86" s="71"/>
      <c r="E86" s="71"/>
      <c r="F86" s="71"/>
      <c r="G86" s="122"/>
      <c r="H86" s="122"/>
      <c r="I86" s="122"/>
      <c r="J86" s="122"/>
      <c r="K86" s="122"/>
      <c r="L86" s="71"/>
      <c r="M86" s="71"/>
      <c r="N86" s="71"/>
      <c r="O86" s="71"/>
      <c r="P86" s="71"/>
    </row>
    <row r="87" spans="3:16" s="3" customFormat="1" x14ac:dyDescent="0.25">
      <c r="C87" s="71"/>
      <c r="D87" s="71"/>
      <c r="E87" s="71"/>
      <c r="F87" s="71"/>
      <c r="G87" s="122"/>
      <c r="H87" s="122"/>
      <c r="I87" s="122"/>
      <c r="J87" s="122"/>
      <c r="K87" s="122"/>
      <c r="L87" s="71"/>
      <c r="M87" s="71"/>
      <c r="N87" s="71"/>
      <c r="O87" s="71"/>
      <c r="P87" s="71"/>
    </row>
    <row r="88" spans="3:16" s="3" customFormat="1" x14ac:dyDescent="0.25">
      <c r="C88" s="71"/>
      <c r="D88" s="71"/>
      <c r="E88" s="71"/>
      <c r="F88" s="71"/>
      <c r="G88" s="122"/>
      <c r="H88" s="122"/>
      <c r="I88" s="122"/>
      <c r="J88" s="122"/>
      <c r="K88" s="122"/>
      <c r="L88" s="71"/>
      <c r="M88" s="71"/>
      <c r="N88" s="71"/>
      <c r="O88" s="71"/>
      <c r="P88" s="71"/>
    </row>
    <row r="89" spans="3:16" s="3" customFormat="1" x14ac:dyDescent="0.25">
      <c r="C89" s="71"/>
      <c r="D89" s="71"/>
      <c r="E89" s="71"/>
      <c r="F89" s="71"/>
      <c r="G89" s="122"/>
      <c r="H89" s="122"/>
      <c r="I89" s="122"/>
      <c r="J89" s="122"/>
      <c r="K89" s="122"/>
      <c r="L89" s="71"/>
      <c r="M89" s="71"/>
      <c r="N89" s="71"/>
      <c r="O89" s="71"/>
      <c r="P89" s="71"/>
    </row>
    <row r="90" spans="3:16" s="3" customFormat="1" x14ac:dyDescent="0.25">
      <c r="C90" s="71"/>
      <c r="D90" s="71"/>
      <c r="E90" s="71"/>
      <c r="F90" s="71"/>
      <c r="G90" s="122"/>
      <c r="H90" s="122"/>
      <c r="I90" s="122"/>
      <c r="J90" s="122"/>
      <c r="K90" s="122"/>
      <c r="L90" s="71"/>
      <c r="M90" s="71"/>
      <c r="N90" s="71"/>
      <c r="O90" s="71"/>
      <c r="P90" s="71"/>
    </row>
    <row r="91" spans="3:16" s="3" customFormat="1" x14ac:dyDescent="0.25">
      <c r="C91" s="71"/>
      <c r="D91" s="71"/>
      <c r="E91" s="71"/>
      <c r="F91" s="71"/>
      <c r="G91" s="122"/>
      <c r="H91" s="122"/>
      <c r="I91" s="122"/>
      <c r="J91" s="122"/>
      <c r="K91" s="122"/>
      <c r="L91" s="71"/>
      <c r="M91" s="71"/>
      <c r="N91" s="71"/>
      <c r="O91" s="71"/>
      <c r="P91" s="71"/>
    </row>
    <row r="92" spans="3:16" s="3" customFormat="1" x14ac:dyDescent="0.25">
      <c r="C92" s="71"/>
      <c r="D92" s="71"/>
      <c r="E92" s="71"/>
      <c r="F92" s="71"/>
      <c r="G92" s="122"/>
      <c r="H92" s="122"/>
      <c r="I92" s="122"/>
      <c r="J92" s="122"/>
      <c r="K92" s="122"/>
      <c r="L92" s="71"/>
      <c r="M92" s="71"/>
      <c r="N92" s="71"/>
      <c r="O92" s="71"/>
      <c r="P92" s="71"/>
    </row>
    <row r="93" spans="3:16" s="3" customFormat="1" x14ac:dyDescent="0.25">
      <c r="C93" s="71"/>
      <c r="D93" s="71"/>
      <c r="E93" s="71"/>
      <c r="F93" s="71"/>
      <c r="G93" s="122"/>
      <c r="H93" s="122"/>
      <c r="I93" s="122"/>
      <c r="J93" s="122"/>
      <c r="K93" s="122"/>
      <c r="L93" s="71"/>
      <c r="M93" s="71"/>
      <c r="N93" s="71"/>
      <c r="O93" s="71"/>
      <c r="P93" s="71"/>
    </row>
    <row r="94" spans="3:16" s="3" customFormat="1" x14ac:dyDescent="0.25">
      <c r="C94" s="71"/>
      <c r="D94" s="71"/>
      <c r="E94" s="71"/>
      <c r="F94" s="71"/>
      <c r="G94" s="122"/>
      <c r="H94" s="122"/>
      <c r="I94" s="122"/>
      <c r="J94" s="122"/>
      <c r="K94" s="122"/>
      <c r="L94" s="71"/>
      <c r="M94" s="71"/>
      <c r="N94" s="71"/>
      <c r="O94" s="71"/>
      <c r="P94" s="71"/>
    </row>
    <row r="95" spans="3:16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3:16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3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3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3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3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3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3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3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3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3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3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3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3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3:16" s="3" customFormat="1" x14ac:dyDescent="0.25">
      <c r="C221" s="71"/>
      <c r="D221" s="71"/>
      <c r="E221" s="71"/>
      <c r="F221" s="71"/>
      <c r="G221" s="122"/>
      <c r="H221" s="122"/>
      <c r="I221" s="122"/>
      <c r="J221" s="122"/>
      <c r="K221" s="122"/>
      <c r="L221" s="71"/>
      <c r="M221" s="71"/>
      <c r="N221" s="71"/>
      <c r="O221" s="71"/>
      <c r="P221" s="71"/>
    </row>
    <row r="222" spans="3:16" s="3" customFormat="1" x14ac:dyDescent="0.25">
      <c r="C222" s="71"/>
      <c r="D222" s="71"/>
      <c r="E222" s="71"/>
      <c r="F222" s="71"/>
      <c r="G222" s="122"/>
      <c r="H222" s="122"/>
      <c r="I222" s="122"/>
      <c r="J222" s="122"/>
      <c r="K222" s="122"/>
      <c r="L222" s="71"/>
      <c r="M222" s="71"/>
      <c r="N222" s="71"/>
      <c r="O222" s="71"/>
      <c r="P222" s="71"/>
    </row>
    <row r="223" spans="3:16" s="3" customFormat="1" x14ac:dyDescent="0.25">
      <c r="C223" s="71"/>
      <c r="D223" s="71"/>
      <c r="E223" s="71"/>
      <c r="F223" s="71"/>
      <c r="G223" s="122"/>
      <c r="H223" s="122"/>
      <c r="I223" s="122"/>
      <c r="J223" s="122"/>
      <c r="K223" s="122"/>
      <c r="L223" s="71"/>
      <c r="M223" s="71"/>
      <c r="N223" s="71"/>
      <c r="O223" s="71"/>
      <c r="P223" s="71"/>
    </row>
    <row r="224" spans="3:16" s="3" customFormat="1" x14ac:dyDescent="0.25">
      <c r="C224" s="71"/>
      <c r="D224" s="71"/>
      <c r="E224" s="71"/>
      <c r="F224" s="71"/>
      <c r="G224" s="122"/>
      <c r="H224" s="122"/>
      <c r="I224" s="122"/>
      <c r="J224" s="122"/>
      <c r="K224" s="122"/>
      <c r="L224" s="71"/>
      <c r="M224" s="71"/>
      <c r="N224" s="71"/>
      <c r="O224" s="71"/>
      <c r="P224" s="71"/>
    </row>
    <row r="225" spans="3:16" s="3" customFormat="1" x14ac:dyDescent="0.25">
      <c r="C225" s="71"/>
      <c r="D225" s="71"/>
      <c r="E225" s="71"/>
      <c r="F225" s="71"/>
      <c r="G225" s="122"/>
      <c r="H225" s="122"/>
      <c r="I225" s="122"/>
      <c r="J225" s="122"/>
      <c r="K225" s="122"/>
      <c r="L225" s="71"/>
      <c r="M225" s="71"/>
      <c r="N225" s="71"/>
      <c r="O225" s="71"/>
      <c r="P225" s="71"/>
    </row>
    <row r="226" spans="3:16" s="3" customFormat="1" x14ac:dyDescent="0.25">
      <c r="C226" s="71"/>
      <c r="D226" s="71"/>
      <c r="E226" s="71"/>
      <c r="F226" s="71"/>
      <c r="G226" s="122"/>
      <c r="H226" s="122"/>
      <c r="I226" s="122"/>
      <c r="J226" s="122"/>
      <c r="K226" s="122"/>
      <c r="L226" s="71"/>
      <c r="M226" s="71"/>
      <c r="N226" s="71"/>
      <c r="O226" s="71"/>
      <c r="P226" s="71"/>
    </row>
    <row r="227" spans="3:16" s="3" customFormat="1" x14ac:dyDescent="0.25">
      <c r="C227" s="71"/>
      <c r="D227" s="71"/>
      <c r="E227" s="71"/>
      <c r="F227" s="71"/>
      <c r="G227" s="122"/>
      <c r="H227" s="122"/>
      <c r="I227" s="122"/>
      <c r="J227" s="122"/>
      <c r="K227" s="122"/>
      <c r="L227" s="71"/>
      <c r="M227" s="71"/>
      <c r="N227" s="71"/>
      <c r="O227" s="71"/>
      <c r="P227" s="71"/>
    </row>
    <row r="228" spans="3:16" s="3" customFormat="1" x14ac:dyDescent="0.25">
      <c r="C228" s="71"/>
      <c r="D228" s="71"/>
      <c r="E228" s="71"/>
      <c r="F228" s="71"/>
      <c r="G228" s="122"/>
      <c r="H228" s="122"/>
      <c r="I228" s="122"/>
      <c r="J228" s="122"/>
      <c r="K228" s="122"/>
      <c r="L228" s="71"/>
      <c r="M228" s="71"/>
      <c r="N228" s="71"/>
      <c r="O228" s="71"/>
      <c r="P228" s="71"/>
    </row>
    <row r="229" spans="3:16" s="3" customFormat="1" x14ac:dyDescent="0.25">
      <c r="C229" s="71"/>
      <c r="D229" s="71"/>
      <c r="E229" s="71"/>
      <c r="F229" s="71"/>
      <c r="G229" s="122"/>
      <c r="H229" s="122"/>
      <c r="I229" s="122"/>
      <c r="J229" s="122"/>
      <c r="K229" s="122"/>
      <c r="L229" s="71"/>
      <c r="M229" s="71"/>
      <c r="N229" s="71"/>
      <c r="O229" s="71"/>
      <c r="P229" s="71"/>
    </row>
    <row r="230" spans="3:16" s="3" customFormat="1" x14ac:dyDescent="0.25">
      <c r="C230" s="71"/>
      <c r="D230" s="71"/>
      <c r="E230" s="71"/>
      <c r="F230" s="71"/>
      <c r="G230" s="122"/>
      <c r="H230" s="122"/>
      <c r="I230" s="122"/>
      <c r="J230" s="122"/>
      <c r="K230" s="122"/>
      <c r="L230" s="71"/>
      <c r="M230" s="71"/>
      <c r="N230" s="71"/>
      <c r="O230" s="71"/>
      <c r="P230" s="71"/>
    </row>
    <row r="231" spans="3:16" s="3" customFormat="1" x14ac:dyDescent="0.25">
      <c r="C231" s="71"/>
      <c r="D231" s="71"/>
      <c r="E231" s="71"/>
      <c r="F231" s="71"/>
      <c r="G231" s="122"/>
      <c r="H231" s="122"/>
      <c r="I231" s="122"/>
      <c r="J231" s="122"/>
      <c r="K231" s="122"/>
      <c r="L231" s="71"/>
      <c r="M231" s="71"/>
      <c r="N231" s="71"/>
      <c r="O231" s="71"/>
      <c r="P231" s="71"/>
    </row>
    <row r="232" spans="3:16" s="3" customFormat="1" x14ac:dyDescent="0.25">
      <c r="C232" s="71"/>
      <c r="D232" s="71"/>
      <c r="E232" s="71"/>
      <c r="F232" s="71"/>
      <c r="G232" s="122"/>
      <c r="H232" s="122"/>
      <c r="I232" s="122"/>
      <c r="J232" s="122"/>
      <c r="K232" s="122"/>
      <c r="L232" s="71"/>
      <c r="M232" s="71"/>
      <c r="N232" s="71"/>
      <c r="O232" s="71"/>
      <c r="P232" s="71"/>
    </row>
    <row r="233" spans="3:16" s="3" customFormat="1" x14ac:dyDescent="0.25">
      <c r="C233" s="71"/>
      <c r="D233" s="71"/>
      <c r="E233" s="71"/>
      <c r="F233" s="71"/>
      <c r="G233" s="122"/>
      <c r="H233" s="122"/>
      <c r="I233" s="122"/>
      <c r="J233" s="122"/>
      <c r="K233" s="122"/>
      <c r="L233" s="71"/>
      <c r="M233" s="71"/>
      <c r="N233" s="71"/>
      <c r="O233" s="71"/>
      <c r="P233" s="71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ht="14.25" x14ac:dyDescent="0.45">
      <c r="B9" s="11" t="s">
        <v>566</v>
      </c>
      <c r="C9" s="11" t="s">
        <v>568</v>
      </c>
      <c r="D9" s="11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PAGESAT</vt:lpstr>
      <vt:lpstr>PRANIMET</vt:lpstr>
      <vt:lpstr>L</vt:lpstr>
      <vt:lpstr>Sheet1</vt:lpstr>
      <vt:lpstr>Sheet2</vt:lpstr>
      <vt:lpstr>Sheet3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KKGjilan</cp:lastModifiedBy>
  <cp:lastPrinted>2019-02-19T13:03:40Z</cp:lastPrinted>
  <dcterms:created xsi:type="dcterms:W3CDTF">2015-03-12T08:53:45Z</dcterms:created>
  <dcterms:modified xsi:type="dcterms:W3CDTF">2019-05-14T12:22:37Z</dcterms:modified>
</cp:coreProperties>
</file>