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tabRatio="863" firstSheet="1" activeTab="1"/>
  </bookViews>
  <sheets>
    <sheet name="Bilanci agregat" sheetId="1" r:id="rId1"/>
    <sheet name="4.2 Financimi i proj kap" sheetId="2" r:id="rId2"/>
    <sheet name="4.5 Opstinski srednjorocni plan" sheetId="3" r:id="rId3"/>
  </sheets>
  <externalReferences>
    <externalReference r:id="rId6"/>
  </externalReferences>
  <definedNames>
    <definedName name="_xlnm.Print_Area" localSheetId="1">'4.2 Financimi i proj kap'!$A$1:$M$277</definedName>
    <definedName name="_xlnm.Print_Area" localSheetId="2">'4.5 Opstinski srednjorocni plan'!$A$1:$R$147</definedName>
    <definedName name="_xlnm.Print_Area" localSheetId="0">'Bilanci agregat'!$A$1:$G$25</definedName>
    <definedName name="_xlnm.Print_Titles" localSheetId="1">'4.2 Financimi i proj kap'!$1:$6</definedName>
    <definedName name="_xlnm.Print_Titles" localSheetId="2">'4.5 Opstinski srednjorocni plan'!$4:$5</definedName>
  </definedNames>
  <calcPr fullCalcOnLoad="1"/>
</workbook>
</file>

<file path=xl/sharedStrings.xml><?xml version="1.0" encoding="utf-8"?>
<sst xmlns="http://schemas.openxmlformats.org/spreadsheetml/2006/main" count="233" uniqueCount="194">
  <si>
    <t>g</t>
  </si>
  <si>
    <t>Kosovski Budzet za godinu 2010-2012   OPSTINE</t>
  </si>
  <si>
    <t>Tabela 4.5  Opstinski srednjorocni plan za kapitalne investicije  2010-2012</t>
  </si>
  <si>
    <t>UKUPNO OPSTINSKIH RASHODA</t>
  </si>
  <si>
    <t>Tekuci rashodi</t>
  </si>
  <si>
    <t>Plate I dnevnice</t>
  </si>
  <si>
    <t>Robe I usluge</t>
  </si>
  <si>
    <t>Opstinski rashodi</t>
  </si>
  <si>
    <t>Subvencije</t>
  </si>
  <si>
    <t>Kapitalni rashodi</t>
  </si>
  <si>
    <t>BILANS BUDZETA</t>
  </si>
  <si>
    <t>FINANSIRANJE</t>
  </si>
  <si>
    <t>Izmena odrzane dobiti (HVK)</t>
  </si>
  <si>
    <t>Strano finansiranje</t>
  </si>
  <si>
    <t>Finansijsko finansiranje shodno Zakonu na snazi</t>
  </si>
  <si>
    <t>Ostala</t>
  </si>
  <si>
    <t>Ekonomski razvoj</t>
  </si>
  <si>
    <t>Nabavka</t>
  </si>
  <si>
    <t>Zyra e Kryetarit</t>
  </si>
  <si>
    <t xml:space="preserve">Auditimi I brendshëm </t>
  </si>
  <si>
    <t xml:space="preserve">Zyra e Kuvendit Komunal </t>
  </si>
  <si>
    <t>Zdravstvo sekondarni</t>
  </si>
  <si>
    <t xml:space="preserve">Administrata </t>
  </si>
  <si>
    <t>Javne sluzbe, civilna odbrana, hitni slucajevi</t>
  </si>
  <si>
    <t>Katastar i geodezija</t>
  </si>
  <si>
    <t>Socijalne sluzbe</t>
  </si>
  <si>
    <t xml:space="preserve">Administracija </t>
  </si>
  <si>
    <t>Osnovno obrazovanje</t>
  </si>
  <si>
    <t>Br</t>
  </si>
  <si>
    <t>Kod prog I podprog.</t>
  </si>
  <si>
    <t>Pod-Program</t>
  </si>
  <si>
    <t>Kod Projekta</t>
  </si>
  <si>
    <t>Pip Kod</t>
  </si>
  <si>
    <t>Program/opis</t>
  </si>
  <si>
    <t>Poljoprivreda, Sumarstvo i ruralni razvoj</t>
  </si>
  <si>
    <t xml:space="preserve">Uplate za performansu za zdravstvene usluge </t>
  </si>
  <si>
    <t>Pip Kodi</t>
  </si>
  <si>
    <t>480</t>
  </si>
  <si>
    <t>Opstina</t>
  </si>
  <si>
    <t>Rezime opstinskih budzeta za godinu 2010-2012</t>
  </si>
  <si>
    <t>Kosovski Budzet za godinu 2010-2012</t>
  </si>
  <si>
    <t xml:space="preserve">Kancelarija Skupstine opstine </t>
  </si>
  <si>
    <t>Ukupni rashodi</t>
  </si>
  <si>
    <t xml:space="preserve">Ime Projekata </t>
  </si>
  <si>
    <t>Kodi  projekata</t>
  </si>
  <si>
    <t>Br.</t>
  </si>
  <si>
    <t>Opis</t>
  </si>
  <si>
    <t>2008 Aktuelna</t>
  </si>
  <si>
    <t>2009 Budzet</t>
  </si>
  <si>
    <t>2010 Plan</t>
  </si>
  <si>
    <t>2011 Procena</t>
  </si>
  <si>
    <t xml:space="preserve">2012 Procena </t>
  </si>
  <si>
    <t>UKUPNO OPSTINSKIH PRIHODA</t>
  </si>
  <si>
    <t>Vladini grantovi</t>
  </si>
  <si>
    <t>Sopstveni prihodi</t>
  </si>
  <si>
    <t>Kancelarija predsednika</t>
  </si>
  <si>
    <t>Administracija</t>
  </si>
  <si>
    <t>a</t>
  </si>
  <si>
    <t>b</t>
  </si>
  <si>
    <t>c</t>
  </si>
  <si>
    <t>d</t>
  </si>
  <si>
    <t>e</t>
  </si>
  <si>
    <t>f</t>
  </si>
  <si>
    <t>2.1.1</t>
  </si>
  <si>
    <t>2.1.2</t>
  </si>
  <si>
    <t>2.1.3</t>
  </si>
  <si>
    <t>2.1.4</t>
  </si>
  <si>
    <t>4.2.1</t>
  </si>
  <si>
    <t>4.2.2</t>
  </si>
  <si>
    <t>Urbano planiranje i sredina</t>
  </si>
  <si>
    <t xml:space="preserve">Kancelarija za zajednice </t>
  </si>
  <si>
    <t xml:space="preserve">Srednje obrazovanje </t>
  </si>
  <si>
    <t xml:space="preserve">Predskolsko obrazovanje I obdanista </t>
  </si>
  <si>
    <t xml:space="preserve">Unutrasnja revizija </t>
  </si>
  <si>
    <t xml:space="preserve">Poljoprovreda </t>
  </si>
  <si>
    <t xml:space="preserve">Pitanja o ravnopravnosti polova </t>
  </si>
  <si>
    <t xml:space="preserve">Pravna pitanja </t>
  </si>
  <si>
    <t xml:space="preserve">Javna infrastruktura </t>
  </si>
  <si>
    <t xml:space="preserve">Drumska infrastruktura </t>
  </si>
  <si>
    <t>Inspektorijat za obrazovanje</t>
  </si>
  <si>
    <t xml:space="preserve">Evropska integracija </t>
  </si>
  <si>
    <t xml:space="preserve">Menadziranje prirodnim nepogodama </t>
  </si>
  <si>
    <t xml:space="preserve">Licenciranje </t>
  </si>
  <si>
    <t>Menadziranje vode</t>
  </si>
  <si>
    <t xml:space="preserve">Centralno grejanje </t>
  </si>
  <si>
    <t xml:space="preserve">Podrska za omladinu </t>
  </si>
  <si>
    <t xml:space="preserve">Civilna registracija </t>
  </si>
  <si>
    <t xml:space="preserve">Planiranje sredine I inspekcija </t>
  </si>
  <si>
    <t xml:space="preserve">Urbano planiranje i inspekcija </t>
  </si>
  <si>
    <t xml:space="preserve">Geodeske sluzbe </t>
  </si>
  <si>
    <t xml:space="preserve">Sluzbe za kulturu </t>
  </si>
  <si>
    <t xml:space="preserve">Katastarske sluzbe </t>
  </si>
  <si>
    <t xml:space="preserve">Sport i rekreacija </t>
  </si>
  <si>
    <t xml:space="preserve">Turizam </t>
  </si>
  <si>
    <t>Vatrogasci I inspekcije</t>
  </si>
  <si>
    <t>UKUPNI KAPITALNI TROSKOVI</t>
  </si>
  <si>
    <t>Ukupno</t>
  </si>
  <si>
    <t>Rezultati</t>
  </si>
  <si>
    <t>Ukupni trosak</t>
  </si>
  <si>
    <t>Godina pocetka</t>
  </si>
  <si>
    <t>Godina zavrsetka</t>
  </si>
  <si>
    <t>Procene do 31 decembra, procena 2009 godine</t>
  </si>
  <si>
    <t>Optina</t>
  </si>
  <si>
    <t>Kod. prog/podprog.</t>
  </si>
  <si>
    <t>Uprava  osoblje</t>
  </si>
  <si>
    <t xml:space="preserve">Inspekcije </t>
  </si>
  <si>
    <t>Budzet i finansije</t>
  </si>
  <si>
    <t>Kultura, omladina i sport</t>
  </si>
  <si>
    <t xml:space="preserve">Obrazovanje i nauka </t>
  </si>
  <si>
    <t xml:space="preserve">Administracija i naplata poreza na imovinu </t>
  </si>
  <si>
    <t xml:space="preserve">Budzetiranje </t>
  </si>
  <si>
    <t>Inspektorijat za zdravstvo i sanitarstvo</t>
  </si>
  <si>
    <t xml:space="preserve">Planiranje ekonomskog razvoja </t>
  </si>
  <si>
    <t xml:space="preserve">Razvoj I poljoprivredna inspekcija </t>
  </si>
  <si>
    <t>Graqanica</t>
  </si>
  <si>
    <t>Komunikacija</t>
  </si>
  <si>
    <t>Menadziranje otpadaka</t>
  </si>
  <si>
    <t>Razvoj I poljoprivredna inspekcija</t>
  </si>
  <si>
    <t>Program</t>
  </si>
  <si>
    <t>Bilans prihoda I rashoda opstina</t>
  </si>
  <si>
    <t xml:space="preserve">Arsimi I mesëm </t>
  </si>
  <si>
    <t>Inspektoriati arsimor</t>
  </si>
  <si>
    <t>Inspektorati shëndetësor dhe sanitar</t>
  </si>
  <si>
    <t>Shërbimet sociale</t>
  </si>
  <si>
    <t xml:space="preserve">Pagesat për performancë në shërbimet shëndetësore </t>
  </si>
  <si>
    <t>Kultura, rinia dhe sportet</t>
  </si>
  <si>
    <t xml:space="preserve">Shërbimet kulturore </t>
  </si>
  <si>
    <t xml:space="preserve">Përkrahja e rinisë </t>
  </si>
  <si>
    <t xml:space="preserve">Sporti dhe rekreacioni </t>
  </si>
  <si>
    <t xml:space="preserve">Arsimi dhe shkenca </t>
  </si>
  <si>
    <t xml:space="preserve">Arsimi parashkollor dhe qerdhet </t>
  </si>
  <si>
    <t>Arsimi fillor</t>
  </si>
  <si>
    <t>Obrazovanje</t>
  </si>
  <si>
    <t>Predškolsko obrazovanje</t>
  </si>
  <si>
    <t>Srednje obrazovanje</t>
  </si>
  <si>
    <t>Primarni zdravstvo</t>
  </si>
  <si>
    <t>Administracija i personal</t>
  </si>
  <si>
    <t>GRAČANICA</t>
  </si>
  <si>
    <t>Rezidencijalne usluge</t>
  </si>
  <si>
    <t>Urbano planiranje</t>
  </si>
  <si>
    <t>Javne službe</t>
  </si>
  <si>
    <t xml:space="preserve">Zdravstvo i rezidencijalne usluge </t>
  </si>
  <si>
    <t>Rekonstrukcija I izgradnja individualnih kuca za povratnke, socijlno ugrozene porodice I mlade bracne parove</t>
  </si>
  <si>
    <t>Primarno zdravstvo</t>
  </si>
  <si>
    <t>UKUPNO KAPITALNI TROSKOVI</t>
  </si>
  <si>
    <t>Sufinansiranje sa potencijalnim donatorima</t>
  </si>
  <si>
    <t>2022</t>
  </si>
  <si>
    <t>Rekonstrukcija i dogradnja javne rasvete</t>
  </si>
  <si>
    <t>Izgradnja i rekonstrukcija kanalizacione i vodovodne mreže</t>
  </si>
  <si>
    <t>Uređenje rečnih korita na teritoriji opštine Gračanica</t>
  </si>
  <si>
    <t>Rekonstrukcija školskih objekata</t>
  </si>
  <si>
    <t xml:space="preserve">Izgradnja stocne pijace faza </t>
  </si>
  <si>
    <t>Izgradnja zelene pijace</t>
  </si>
  <si>
    <t>Uređenje glavne ulice i formiranje šetališta u Gračanici</t>
  </si>
  <si>
    <t>Izgradnja autobuske stanice</t>
  </si>
  <si>
    <t>Nabavka medicinske opreme</t>
  </si>
  <si>
    <t>Rekonstrukcija opštinske zgrade</t>
  </si>
  <si>
    <t>Renoviranje opštinske zgrade</t>
  </si>
  <si>
    <t>Sanacija udarnih rupa i oštećenog trotoara na putavima i rekonstrukcija saobraćajne signalizacije</t>
  </si>
  <si>
    <t>Izgradnja zgrada za socijalno stanovanje i eksproprijacija zemljišta</t>
  </si>
  <si>
    <t>Izgradnja ,rekonstrukcija , nasipanje I asfaltiranje lokalnih ulica na teritoriji opstine I eksproprijacija zemljista</t>
  </si>
  <si>
    <t>2023</t>
  </si>
  <si>
    <t xml:space="preserve">Izrada projektno tehničke dokumentacije I prostornih planskih dokumenata </t>
  </si>
  <si>
    <t>Izrada projektno tehničke dokumentacije I prostornih planskih dokumenata</t>
  </si>
  <si>
    <t>Hitne intervencije u infrastrukturi</t>
  </si>
  <si>
    <t>Kosovski Budzet za godinu 2022-2024</t>
  </si>
  <si>
    <t>Tabela 4.2   Godisnje finansiranje opstinskih kapitalnih investicija u 2022</t>
  </si>
  <si>
    <t>Plan za  2022, od:</t>
  </si>
  <si>
    <t>Nabavka vozila</t>
  </si>
  <si>
    <t>2024</t>
  </si>
  <si>
    <t>Ukupni rashodi 2022-2024</t>
  </si>
  <si>
    <t>Potrebni rashodi nakon 2024</t>
  </si>
  <si>
    <t>Izgradnja i renoviranje medicinskih objekata</t>
  </si>
  <si>
    <t xml:space="preserve">Izgradnja zgrada za socijalno stanovanje </t>
  </si>
  <si>
    <t>Regulacija I rekonstrukcija groblja I pomocnih objekata na teritoriji opstine Gracanica</t>
  </si>
  <si>
    <t xml:space="preserve">Rekonstrukcija javnih povrsina I parkova na teritoriji opstine Gracanica </t>
  </si>
  <si>
    <t>Odlaganje  otpadom</t>
  </si>
  <si>
    <t>Izgradnja kapele na groblju</t>
  </si>
  <si>
    <t>Izgradnja I uredjenje dečjih igrališta</t>
  </si>
  <si>
    <t>Odlaganje otpadom</t>
  </si>
  <si>
    <t>Rekonstrukcija i dogradnja javne rasvete od Dobrotina do Donje Gušterice, batusa, Kišnice, Ugljara i Gračanice</t>
  </si>
  <si>
    <t>Izgradnja i rekonstrukcija kanalizacione i vodovodne mreže u Čaglavici,Livađu, Gračanici,, Donjoj Gušterici i Sušici</t>
  </si>
  <si>
    <t>Uređenje rečnih korita u Gračanici, Donjoj Gušterici i Dobrotinu</t>
  </si>
  <si>
    <t>Sanacija udarnih rupa i oštećenog trotoara na putavima i rekonstrukcija saobraćajne signalizacije od Preoca prema Lepini od Čaglavice do Lapljeg sela i Graačanice</t>
  </si>
  <si>
    <t>Regulacija I rekonstrukcija grobalja I pomocnih objekata u Sušici, Gornjoj Gušterici, Preocu i Radevu</t>
  </si>
  <si>
    <t>Rekonstrukcija javnih povrsina I parkova u Badovcu, Lapljem Selu, Čaglavici i Kišnici</t>
  </si>
  <si>
    <t>Izgradnja ,rekonstrukcija , nasipanje I asfaltiranje lokalnih ulica u Gračanici, Sušici, Kišnici, Čaglavici i Preocu</t>
  </si>
  <si>
    <t>Izgradnja i uredjenje decjih igralista u Gračanici, Lapljem Selu i Batusu</t>
  </si>
  <si>
    <t>Izgradnja ,rekonstrukcija , nasipanje I asfaltiranje lokalnih ulica u Lepini,Batusu,Skulanevu, Suvom Dolu i Radevu</t>
  </si>
  <si>
    <t>Izgradnja ,rekonstrukcija , nasipanje I asfaltiranje lokalnih ulica u Dobrotinu,Livađu,Donjoj i Gornjoj Gušterici</t>
  </si>
  <si>
    <t>Rekostrukcija objekta službe hitne pomoći u Lapljem Selu</t>
  </si>
  <si>
    <t>Rekonstrukcija ograde školskog dvorišta i zamena sportskih rekvizita u OŠ Knez Lazar u Donjoj Gušterici</t>
  </si>
  <si>
    <t>Zamena stolarije u osnovnim školama u Dobrotinu, Ugljaru i Lepini</t>
  </si>
  <si>
    <t>Uređenje školskog dvorišta u OŠ Miladin Mitić u Preocu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</si>
</sst>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-;\-* #,##0_-;_-* &quot;-&quot;_-;_-@_-"/>
    <numFmt numFmtId="170" formatCode="_-* #,##0.00&quot;Lek&quot;_-;\-* #,##0.00&quot;Lek&quot;_-;_-* &quot;-&quot;??&quot;Lek&quot;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"/>
    <numFmt numFmtId="181" formatCode="_(* #,##0.000_);_(* \(#,##0.000\);_(* &quot;-&quot;??_);_(@_)"/>
    <numFmt numFmtId="182" formatCode="[$-409]dddd\,\ mmmm\ dd\,\ yyyy"/>
    <numFmt numFmtId="183" formatCode="[$-409]h:mm:ss\ AM/PM"/>
    <numFmt numFmtId="184" formatCode="[$-409]dddd\,\ mmmm\ d\,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ourier New"/>
      <family val="3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name val="Calibri"/>
      <family val="2"/>
    </font>
    <font>
      <sz val="16"/>
      <color indexed="8"/>
      <name val="Times New Roman"/>
      <family val="1"/>
    </font>
    <font>
      <sz val="16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b/>
      <sz val="16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inden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1" fillId="0" borderId="0" xfId="0" applyFont="1" applyAlignment="1">
      <alignment/>
    </xf>
    <xf numFmtId="43" fontId="1" fillId="0" borderId="10" xfId="42" applyFont="1" applyBorder="1" applyAlignment="1">
      <alignment/>
    </xf>
    <xf numFmtId="43" fontId="4" fillId="0" borderId="10" xfId="42" applyFont="1" applyBorder="1" applyAlignment="1">
      <alignment horizontal="center"/>
    </xf>
    <xf numFmtId="43" fontId="1" fillId="0" borderId="0" xfId="42" applyFont="1" applyAlignment="1">
      <alignment/>
    </xf>
    <xf numFmtId="172" fontId="2" fillId="33" borderId="10" xfId="42" applyNumberFormat="1" applyFont="1" applyFill="1" applyBorder="1" applyAlignment="1">
      <alignment/>
    </xf>
    <xf numFmtId="172" fontId="2" fillId="35" borderId="10" xfId="42" applyNumberFormat="1" applyFont="1" applyFill="1" applyBorder="1" applyAlignment="1">
      <alignment/>
    </xf>
    <xf numFmtId="172" fontId="3" fillId="0" borderId="10" xfId="42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1" fillId="0" borderId="10" xfId="42" applyNumberFormat="1" applyFont="1" applyBorder="1" applyAlignment="1">
      <alignment/>
    </xf>
    <xf numFmtId="172" fontId="1" fillId="0" borderId="10" xfId="42" applyNumberFormat="1" applyFont="1" applyFill="1" applyBorder="1" applyAlignment="1">
      <alignment/>
    </xf>
    <xf numFmtId="0" fontId="5" fillId="0" borderId="0" xfId="0" applyFont="1" applyAlignment="1">
      <alignment/>
    </xf>
    <xf numFmtId="172" fontId="5" fillId="0" borderId="0" xfId="42" applyNumberFormat="1" applyFont="1" applyAlignment="1">
      <alignment/>
    </xf>
    <xf numFmtId="0" fontId="2" fillId="0" borderId="0" xfId="0" applyFont="1" applyAlignment="1">
      <alignment horizontal="left"/>
    </xf>
    <xf numFmtId="172" fontId="1" fillId="0" borderId="0" xfId="42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172" fontId="6" fillId="33" borderId="10" xfId="42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62" fillId="0" borderId="0" xfId="0" applyFont="1" applyAlignment="1">
      <alignment/>
    </xf>
    <xf numFmtId="43" fontId="11" fillId="36" borderId="10" xfId="42" applyNumberFormat="1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left"/>
      <protection/>
    </xf>
    <xf numFmtId="43" fontId="9" fillId="0" borderId="10" xfId="42" applyNumberFormat="1" applyFont="1" applyBorder="1" applyAlignment="1" applyProtection="1">
      <alignment horizontal="center"/>
      <protection/>
    </xf>
    <xf numFmtId="172" fontId="5" fillId="0" borderId="10" xfId="42" applyNumberFormat="1" applyFont="1" applyBorder="1" applyAlignment="1" applyProtection="1">
      <alignment horizontal="center"/>
      <protection/>
    </xf>
    <xf numFmtId="172" fontId="0" fillId="0" borderId="0" xfId="0" applyNumberFormat="1" applyFont="1" applyAlignment="1" applyProtection="1">
      <alignment/>
      <protection/>
    </xf>
    <xf numFmtId="0" fontId="62" fillId="35" borderId="10" xfId="0" applyFont="1" applyFill="1" applyBorder="1" applyAlignment="1" applyProtection="1">
      <alignment horizontal="left"/>
      <protection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 applyProtection="1">
      <alignment/>
      <protection/>
    </xf>
    <xf numFmtId="172" fontId="5" fillId="35" borderId="10" xfId="42" applyNumberFormat="1" applyFont="1" applyFill="1" applyBorder="1" applyAlignment="1" applyProtection="1">
      <alignment/>
      <protection/>
    </xf>
    <xf numFmtId="43" fontId="5" fillId="35" borderId="10" xfId="42" applyNumberFormat="1" applyFont="1" applyFill="1" applyBorder="1" applyAlignment="1" applyProtection="1">
      <alignment/>
      <protection/>
    </xf>
    <xf numFmtId="0" fontId="62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left"/>
    </xf>
    <xf numFmtId="0" fontId="62" fillId="0" borderId="10" xfId="0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172" fontId="9" fillId="0" borderId="10" xfId="42" applyNumberFormat="1" applyFont="1" applyBorder="1" applyAlignment="1" applyProtection="1">
      <alignment/>
      <protection/>
    </xf>
    <xf numFmtId="43" fontId="9" fillId="0" borderId="10" xfId="42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37" borderId="10" xfId="0" applyFont="1" applyFill="1" applyBorder="1" applyAlignment="1" applyProtection="1">
      <alignment horizontal="left"/>
      <protection/>
    </xf>
    <xf numFmtId="0" fontId="10" fillId="37" borderId="10" xfId="0" applyFont="1" applyFill="1" applyBorder="1" applyAlignment="1" applyProtection="1">
      <alignment horizontal="left"/>
      <protection/>
    </xf>
    <xf numFmtId="43" fontId="5" fillId="37" borderId="10" xfId="42" applyFont="1" applyFill="1" applyBorder="1" applyAlignment="1" applyProtection="1">
      <alignment/>
      <protection/>
    </xf>
    <xf numFmtId="172" fontId="5" fillId="37" borderId="10" xfId="42" applyNumberFormat="1" applyFont="1" applyFill="1" applyBorder="1" applyAlignment="1" applyProtection="1">
      <alignment/>
      <protection/>
    </xf>
    <xf numFmtId="0" fontId="62" fillId="33" borderId="1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/>
    </xf>
    <xf numFmtId="43" fontId="5" fillId="33" borderId="10" xfId="42" applyFont="1" applyFill="1" applyBorder="1" applyAlignment="1" applyProtection="1">
      <alignment/>
      <protection/>
    </xf>
    <xf numFmtId="43" fontId="5" fillId="33" borderId="10" xfId="42" applyNumberFormat="1" applyFont="1" applyFill="1" applyBorder="1" applyAlignment="1" applyProtection="1">
      <alignment/>
      <protection/>
    </xf>
    <xf numFmtId="43" fontId="5" fillId="35" borderId="10" xfId="42" applyFont="1" applyFill="1" applyBorder="1" applyAlignment="1" applyProtection="1">
      <alignment/>
      <protection/>
    </xf>
    <xf numFmtId="43" fontId="9" fillId="0" borderId="10" xfId="42" applyFont="1" applyBorder="1" applyAlignment="1" applyProtection="1">
      <alignment/>
      <protection/>
    </xf>
    <xf numFmtId="43" fontId="5" fillId="0" borderId="10" xfId="42" applyFont="1" applyFill="1" applyBorder="1" applyAlignment="1" applyProtection="1">
      <alignment/>
      <protection/>
    </xf>
    <xf numFmtId="43" fontId="5" fillId="0" borderId="10" xfId="42" applyNumberFormat="1" applyFont="1" applyFill="1" applyBorder="1" applyAlignment="1" applyProtection="1">
      <alignment/>
      <protection/>
    </xf>
    <xf numFmtId="172" fontId="5" fillId="33" borderId="10" xfId="42" applyNumberFormat="1" applyFont="1" applyFill="1" applyBorder="1" applyAlignment="1" applyProtection="1">
      <alignment/>
      <protection/>
    </xf>
    <xf numFmtId="43" fontId="13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 wrapText="1"/>
    </xf>
    <xf numFmtId="0" fontId="13" fillId="35" borderId="10" xfId="0" applyFont="1" applyFill="1" applyBorder="1" applyAlignment="1" applyProtection="1">
      <alignment horizontal="left"/>
      <protection/>
    </xf>
    <xf numFmtId="0" fontId="11" fillId="35" borderId="10" xfId="0" applyFont="1" applyFill="1" applyBorder="1" applyAlignment="1" applyProtection="1">
      <alignment/>
      <protection/>
    </xf>
    <xf numFmtId="172" fontId="9" fillId="0" borderId="10" xfId="42" applyNumberFormat="1" applyFont="1" applyBorder="1" applyAlignment="1" applyProtection="1">
      <alignment/>
      <protection/>
    </xf>
    <xf numFmtId="0" fontId="62" fillId="0" borderId="11" xfId="0" applyFont="1" applyBorder="1" applyAlignment="1">
      <alignment/>
    </xf>
    <xf numFmtId="0" fontId="11" fillId="35" borderId="12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62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172" fontId="1" fillId="0" borderId="10" xfId="42" applyNumberFormat="1" applyFont="1" applyBorder="1" applyAlignment="1" applyProtection="1">
      <alignment/>
      <protection/>
    </xf>
    <xf numFmtId="43" fontId="1" fillId="0" borderId="10" xfId="42" applyNumberFormat="1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172" fontId="2" fillId="33" borderId="10" xfId="42" applyNumberFormat="1" applyFont="1" applyFill="1" applyBorder="1" applyAlignment="1" applyProtection="1">
      <alignment/>
      <protection/>
    </xf>
    <xf numFmtId="43" fontId="2" fillId="33" borderId="10" xfId="42" applyNumberFormat="1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left"/>
      <protection/>
    </xf>
    <xf numFmtId="0" fontId="2" fillId="35" borderId="10" xfId="0" applyFont="1" applyFill="1" applyBorder="1" applyAlignment="1" applyProtection="1">
      <alignment/>
      <protection/>
    </xf>
    <xf numFmtId="172" fontId="2" fillId="35" borderId="10" xfId="42" applyNumberFormat="1" applyFont="1" applyFill="1" applyBorder="1" applyAlignment="1" applyProtection="1">
      <alignment/>
      <protection/>
    </xf>
    <xf numFmtId="43" fontId="2" fillId="35" borderId="10" xfId="42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43" fontId="1" fillId="0" borderId="0" xfId="42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14" fillId="36" borderId="10" xfId="0" applyFont="1" applyFill="1" applyBorder="1" applyAlignment="1">
      <alignment horizontal="center" vertical="center"/>
    </xf>
    <xf numFmtId="43" fontId="2" fillId="36" borderId="10" xfId="42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center"/>
    </xf>
    <xf numFmtId="0" fontId="17" fillId="38" borderId="10" xfId="0" applyFont="1" applyFill="1" applyBorder="1" applyAlignment="1">
      <alignment horizontal="left"/>
    </xf>
    <xf numFmtId="0" fontId="18" fillId="38" borderId="10" xfId="0" applyFont="1" applyFill="1" applyBorder="1" applyAlignment="1">
      <alignment horizontal="center"/>
    </xf>
    <xf numFmtId="43" fontId="4" fillId="38" borderId="10" xfId="42" applyFont="1" applyFill="1" applyBorder="1" applyAlignment="1">
      <alignment horizontal="center"/>
    </xf>
    <xf numFmtId="172" fontId="4" fillId="38" borderId="10" xfId="42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3" fontId="5" fillId="0" borderId="10" xfId="42" applyFont="1" applyBorder="1" applyAlignment="1" applyProtection="1">
      <alignment horizontal="center"/>
      <protection/>
    </xf>
    <xf numFmtId="172" fontId="20" fillId="0" borderId="10" xfId="42" applyNumberFormat="1" applyFont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left"/>
      <protection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172" fontId="1" fillId="35" borderId="10" xfId="42" applyNumberFormat="1" applyFont="1" applyFill="1" applyBorder="1" applyAlignment="1">
      <alignment/>
    </xf>
    <xf numFmtId="172" fontId="2" fillId="35" borderId="10" xfId="42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 applyProtection="1">
      <alignment/>
      <protection/>
    </xf>
    <xf numFmtId="0" fontId="21" fillId="0" borderId="10" xfId="0" applyFont="1" applyBorder="1" applyAlignment="1">
      <alignment/>
    </xf>
    <xf numFmtId="172" fontId="1" fillId="0" borderId="10" xfId="42" applyNumberFormat="1" applyFont="1" applyBorder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5" fillId="37" borderId="10" xfId="0" applyFont="1" applyFill="1" applyBorder="1" applyAlignment="1" applyProtection="1">
      <alignment horizontal="left"/>
      <protection/>
    </xf>
    <xf numFmtId="0" fontId="22" fillId="37" borderId="10" xfId="0" applyFont="1" applyFill="1" applyBorder="1" applyAlignment="1" applyProtection="1">
      <alignment horizontal="left"/>
      <protection/>
    </xf>
    <xf numFmtId="0" fontId="5" fillId="37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left"/>
      <protection/>
    </xf>
    <xf numFmtId="0" fontId="62" fillId="33" borderId="1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62" fillId="33" borderId="10" xfId="0" applyFont="1" applyFill="1" applyBorder="1" applyAlignment="1">
      <alignment/>
    </xf>
    <xf numFmtId="0" fontId="62" fillId="35" borderId="10" xfId="0" applyFont="1" applyFill="1" applyBorder="1" applyAlignment="1" applyProtection="1">
      <alignment horizontal="left"/>
      <protection/>
    </xf>
    <xf numFmtId="0" fontId="5" fillId="35" borderId="10" xfId="0" applyFont="1" applyFill="1" applyBorder="1" applyAlignment="1" applyProtection="1">
      <alignment horizontal="left"/>
      <protection/>
    </xf>
    <xf numFmtId="0" fontId="5" fillId="35" borderId="10" xfId="0" applyFont="1" applyFill="1" applyBorder="1" applyAlignment="1" applyProtection="1">
      <alignment/>
      <protection/>
    </xf>
    <xf numFmtId="0" fontId="5" fillId="35" borderId="10" xfId="0" applyFont="1" applyFill="1" applyBorder="1" applyAlignment="1" applyProtection="1">
      <alignment horizontal="left"/>
      <protection locked="0"/>
    </xf>
    <xf numFmtId="0" fontId="62" fillId="35" borderId="10" xfId="0" applyFont="1" applyFill="1" applyBorder="1" applyAlignment="1">
      <alignment/>
    </xf>
    <xf numFmtId="0" fontId="62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62" fillId="0" borderId="10" xfId="0" applyFont="1" applyBorder="1" applyAlignment="1" applyProtection="1">
      <alignment/>
      <protection/>
    </xf>
    <xf numFmtId="0" fontId="13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43" fontId="5" fillId="35" borderId="10" xfId="42" applyFont="1" applyFill="1" applyBorder="1" applyAlignment="1" applyProtection="1">
      <alignment/>
      <protection/>
    </xf>
    <xf numFmtId="172" fontId="1" fillId="0" borderId="10" xfId="42" applyNumberFormat="1" applyFont="1" applyBorder="1" applyAlignment="1" applyProtection="1">
      <alignment/>
      <protection/>
    </xf>
    <xf numFmtId="0" fontId="62" fillId="0" borderId="11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2" fillId="33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172" fontId="2" fillId="33" borderId="10" xfId="42" applyNumberFormat="1" applyFont="1" applyFill="1" applyBorder="1" applyAlignment="1">
      <alignment/>
    </xf>
    <xf numFmtId="0" fontId="2" fillId="35" borderId="10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23" fillId="0" borderId="0" xfId="0" applyFont="1" applyAlignment="1">
      <alignment/>
    </xf>
    <xf numFmtId="43" fontId="1" fillId="0" borderId="0" xfId="42" applyFont="1" applyAlignment="1">
      <alignment/>
    </xf>
    <xf numFmtId="172" fontId="1" fillId="0" borderId="0" xfId="42" applyNumberFormat="1" applyFont="1" applyAlignment="1">
      <alignment/>
    </xf>
    <xf numFmtId="49" fontId="2" fillId="36" borderId="10" xfId="42" applyNumberFormat="1" applyFont="1" applyFill="1" applyBorder="1" applyAlignment="1">
      <alignment horizontal="center" vertical="center" wrapText="1"/>
    </xf>
    <xf numFmtId="172" fontId="2" fillId="36" borderId="10" xfId="42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 applyProtection="1">
      <alignment/>
      <protection/>
    </xf>
    <xf numFmtId="172" fontId="11" fillId="35" borderId="10" xfId="42" applyNumberFormat="1" applyFont="1" applyFill="1" applyBorder="1" applyAlignment="1" applyProtection="1">
      <alignment/>
      <protection/>
    </xf>
    <xf numFmtId="172" fontId="13" fillId="0" borderId="10" xfId="42" applyNumberFormat="1" applyFont="1" applyBorder="1" applyAlignment="1" applyProtection="1">
      <alignment/>
      <protection/>
    </xf>
    <xf numFmtId="172" fontId="11" fillId="33" borderId="10" xfId="42" applyNumberFormat="1" applyFont="1" applyFill="1" applyBorder="1" applyAlignment="1" applyProtection="1">
      <alignment/>
      <protection/>
    </xf>
    <xf numFmtId="0" fontId="13" fillId="0" borderId="10" xfId="0" applyFont="1" applyBorder="1" applyAlignment="1" applyProtection="1">
      <alignment wrapText="1"/>
      <protection/>
    </xf>
    <xf numFmtId="0" fontId="13" fillId="0" borderId="10" xfId="0" applyFont="1" applyBorder="1" applyAlignment="1">
      <alignment/>
    </xf>
    <xf numFmtId="172" fontId="63" fillId="39" borderId="10" xfId="42" applyNumberFormat="1" applyFont="1" applyFill="1" applyBorder="1" applyAlignment="1" applyProtection="1">
      <alignment/>
      <protection/>
    </xf>
    <xf numFmtId="43" fontId="13" fillId="0" borderId="10" xfId="42" applyFont="1" applyBorder="1" applyAlignment="1">
      <alignment/>
    </xf>
    <xf numFmtId="172" fontId="9" fillId="0" borderId="10" xfId="42" applyNumberFormat="1" applyFont="1" applyBorder="1" applyAlignment="1">
      <alignment/>
    </xf>
    <xf numFmtId="43" fontId="5" fillId="37" borderId="10" xfId="42" applyFont="1" applyFill="1" applyBorder="1" applyAlignment="1">
      <alignment/>
    </xf>
    <xf numFmtId="43" fontId="9" fillId="33" borderId="10" xfId="42" applyFont="1" applyFill="1" applyBorder="1" applyAlignment="1">
      <alignment/>
    </xf>
    <xf numFmtId="43" fontId="5" fillId="33" borderId="10" xfId="42" applyFont="1" applyFill="1" applyBorder="1" applyAlignment="1">
      <alignment/>
    </xf>
    <xf numFmtId="43" fontId="9" fillId="35" borderId="10" xfId="42" applyFont="1" applyFill="1" applyBorder="1" applyAlignment="1">
      <alignment/>
    </xf>
    <xf numFmtId="43" fontId="5" fillId="35" borderId="10" xfId="42" applyFont="1" applyFill="1" applyBorder="1" applyAlignment="1">
      <alignment/>
    </xf>
    <xf numFmtId="43" fontId="9" fillId="0" borderId="10" xfId="42" applyFont="1" applyBorder="1" applyAlignment="1">
      <alignment/>
    </xf>
    <xf numFmtId="43" fontId="5" fillId="0" borderId="10" xfId="42" applyFont="1" applyFill="1" applyBorder="1" applyAlignment="1">
      <alignment/>
    </xf>
    <xf numFmtId="43" fontId="13" fillId="0" borderId="10" xfId="42" applyFont="1" applyBorder="1" applyAlignment="1">
      <alignment/>
    </xf>
    <xf numFmtId="43" fontId="9" fillId="0" borderId="10" xfId="42" applyFont="1" applyBorder="1" applyAlignment="1" applyProtection="1">
      <alignment/>
      <protection/>
    </xf>
    <xf numFmtId="43" fontId="11" fillId="35" borderId="10" xfId="42" applyFont="1" applyFill="1" applyBorder="1" applyAlignment="1" applyProtection="1">
      <alignment/>
      <protection/>
    </xf>
    <xf numFmtId="43" fontId="11" fillId="33" borderId="10" xfId="42" applyFont="1" applyFill="1" applyBorder="1" applyAlignment="1" applyProtection="1">
      <alignment/>
      <protection/>
    </xf>
    <xf numFmtId="0" fontId="62" fillId="0" borderId="10" xfId="0" applyFont="1" applyFill="1" applyBorder="1" applyAlignment="1" applyProtection="1">
      <alignment/>
      <protection/>
    </xf>
    <xf numFmtId="0" fontId="13" fillId="0" borderId="10" xfId="0" applyFont="1" applyBorder="1" applyAlignment="1">
      <alignment wrapText="1"/>
    </xf>
    <xf numFmtId="172" fontId="13" fillId="0" borderId="0" xfId="42" applyNumberFormat="1" applyFont="1" applyBorder="1" applyAlignment="1" applyProtection="1">
      <alignment/>
      <protection/>
    </xf>
    <xf numFmtId="43" fontId="5" fillId="0" borderId="12" xfId="42" applyFont="1" applyBorder="1" applyAlignment="1" applyProtection="1">
      <alignment horizontal="center"/>
      <protection/>
    </xf>
    <xf numFmtId="0" fontId="0" fillId="35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5" fillId="37" borderId="12" xfId="0" applyFont="1" applyFill="1" applyBorder="1" applyAlignment="1">
      <alignment/>
    </xf>
    <xf numFmtId="0" fontId="62" fillId="33" borderId="12" xfId="0" applyFont="1" applyFill="1" applyBorder="1" applyAlignment="1">
      <alignment/>
    </xf>
    <xf numFmtId="0" fontId="62" fillId="35" borderId="12" xfId="0" applyFont="1" applyFill="1" applyBorder="1" applyAlignment="1">
      <alignment/>
    </xf>
    <xf numFmtId="0" fontId="62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72" fontId="20" fillId="0" borderId="11" xfId="42" applyNumberFormat="1" applyFont="1" applyBorder="1" applyAlignment="1" applyProtection="1">
      <alignment horizontal="center"/>
      <protection/>
    </xf>
    <xf numFmtId="172" fontId="2" fillId="35" borderId="11" xfId="42" applyNumberFormat="1" applyFont="1" applyFill="1" applyBorder="1" applyAlignment="1">
      <alignment/>
    </xf>
    <xf numFmtId="172" fontId="1" fillId="0" borderId="11" xfId="42" applyNumberFormat="1" applyFont="1" applyBorder="1" applyAlignment="1">
      <alignment/>
    </xf>
    <xf numFmtId="43" fontId="5" fillId="37" borderId="11" xfId="42" applyFont="1" applyFill="1" applyBorder="1" applyAlignment="1">
      <alignment/>
    </xf>
    <xf numFmtId="43" fontId="5" fillId="33" borderId="11" xfId="42" applyFont="1" applyFill="1" applyBorder="1" applyAlignment="1">
      <alignment/>
    </xf>
    <xf numFmtId="43" fontId="5" fillId="35" borderId="11" xfId="42" applyFont="1" applyFill="1" applyBorder="1" applyAlignment="1">
      <alignment/>
    </xf>
    <xf numFmtId="43" fontId="9" fillId="0" borderId="11" xfId="42" applyFont="1" applyBorder="1" applyAlignment="1">
      <alignment/>
    </xf>
    <xf numFmtId="43" fontId="5" fillId="0" borderId="11" xfId="42" applyFont="1" applyFill="1" applyBorder="1" applyAlignment="1">
      <alignment/>
    </xf>
    <xf numFmtId="43" fontId="13" fillId="0" borderId="11" xfId="42" applyFont="1" applyBorder="1" applyAlignment="1">
      <alignment/>
    </xf>
    <xf numFmtId="43" fontId="13" fillId="0" borderId="11" xfId="42" applyFont="1" applyBorder="1" applyAlignment="1">
      <alignment/>
    </xf>
    <xf numFmtId="43" fontId="9" fillId="0" borderId="11" xfId="42" applyFont="1" applyBorder="1" applyAlignment="1" applyProtection="1">
      <alignment/>
      <protection/>
    </xf>
    <xf numFmtId="43" fontId="9" fillId="0" borderId="11" xfId="42" applyFont="1" applyBorder="1" applyAlignment="1" applyProtection="1">
      <alignment/>
      <protection/>
    </xf>
    <xf numFmtId="172" fontId="9" fillId="0" borderId="11" xfId="42" applyNumberFormat="1" applyFont="1" applyBorder="1" applyAlignment="1" applyProtection="1">
      <alignment/>
      <protection/>
    </xf>
    <xf numFmtId="172" fontId="9" fillId="0" borderId="11" xfId="42" applyNumberFormat="1" applyFont="1" applyBorder="1" applyAlignment="1">
      <alignment/>
    </xf>
    <xf numFmtId="172" fontId="2" fillId="33" borderId="11" xfId="42" applyNumberFormat="1" applyFont="1" applyFill="1" applyBorder="1" applyAlignment="1">
      <alignment/>
    </xf>
    <xf numFmtId="172" fontId="1" fillId="0" borderId="0" xfId="42" applyNumberFormat="1" applyFont="1" applyBorder="1" applyAlignment="1">
      <alignment/>
    </xf>
    <xf numFmtId="172" fontId="11" fillId="35" borderId="0" xfId="42" applyNumberFormat="1" applyFont="1" applyFill="1" applyBorder="1" applyAlignment="1" applyProtection="1">
      <alignment/>
      <protection/>
    </xf>
    <xf numFmtId="172" fontId="11" fillId="33" borderId="0" xfId="42" applyNumberFormat="1" applyFont="1" applyFill="1" applyBorder="1" applyAlignment="1" applyProtection="1">
      <alignment/>
      <protection/>
    </xf>
    <xf numFmtId="172" fontId="63" fillId="0" borderId="0" xfId="42" applyNumberFormat="1" applyFont="1" applyFill="1" applyBorder="1" applyAlignment="1" applyProtection="1">
      <alignment/>
      <protection/>
    </xf>
    <xf numFmtId="172" fontId="64" fillId="0" borderId="0" xfId="42" applyNumberFormat="1" applyFont="1" applyFill="1" applyBorder="1" applyAlignment="1" applyProtection="1">
      <alignment/>
      <protection/>
    </xf>
    <xf numFmtId="172" fontId="11" fillId="0" borderId="0" xfId="42" applyNumberFormat="1" applyFont="1" applyFill="1" applyBorder="1" applyAlignment="1" applyProtection="1">
      <alignment/>
      <protection/>
    </xf>
    <xf numFmtId="172" fontId="13" fillId="0" borderId="0" xfId="42" applyNumberFormat="1" applyFont="1" applyFill="1" applyBorder="1" applyAlignment="1" applyProtection="1">
      <alignment/>
      <protection/>
    </xf>
    <xf numFmtId="43" fontId="4" fillId="38" borderId="12" xfId="42" applyFont="1" applyFill="1" applyBorder="1" applyAlignment="1">
      <alignment horizontal="center"/>
    </xf>
    <xf numFmtId="172" fontId="4" fillId="38" borderId="11" xfId="42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 wrapText="1"/>
    </xf>
    <xf numFmtId="49" fontId="2" fillId="36" borderId="11" xfId="42" applyNumberFormat="1" applyFont="1" applyFill="1" applyBorder="1" applyAlignment="1">
      <alignment horizontal="center" vertical="center" wrapText="1"/>
    </xf>
    <xf numFmtId="43" fontId="24" fillId="40" borderId="10" xfId="42" applyFont="1" applyFill="1" applyBorder="1" applyAlignment="1">
      <alignment horizontal="right"/>
    </xf>
    <xf numFmtId="43" fontId="24" fillId="41" borderId="10" xfId="42" applyFont="1" applyFill="1" applyBorder="1" applyAlignment="1">
      <alignment horizontal="right"/>
    </xf>
    <xf numFmtId="43" fontId="24" fillId="42" borderId="10" xfId="42" applyFont="1" applyFill="1" applyBorder="1" applyAlignment="1">
      <alignment horizontal="right"/>
    </xf>
    <xf numFmtId="43" fontId="65" fillId="39" borderId="10" xfId="42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2" fontId="3" fillId="0" borderId="14" xfId="42" applyNumberFormat="1" applyFont="1" applyFill="1" applyBorder="1" applyAlignment="1">
      <alignment horizontal="center" vertical="center" wrapText="1"/>
    </xf>
    <xf numFmtId="172" fontId="3" fillId="0" borderId="15" xfId="42" applyNumberFormat="1" applyFont="1" applyFill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11" fillId="35" borderId="12" xfId="0" applyFont="1" applyFill="1" applyBorder="1" applyAlignment="1">
      <alignment horizontal="left"/>
    </xf>
    <xf numFmtId="0" fontId="11" fillId="35" borderId="13" xfId="0" applyFont="1" applyFill="1" applyBorder="1" applyAlignment="1">
      <alignment horizontal="left"/>
    </xf>
    <xf numFmtId="0" fontId="11" fillId="35" borderId="11" xfId="0" applyFont="1" applyFill="1" applyBorder="1" applyAlignment="1">
      <alignment horizontal="left"/>
    </xf>
    <xf numFmtId="0" fontId="11" fillId="35" borderId="10" xfId="0" applyFont="1" applyFill="1" applyBorder="1" applyAlignment="1" applyProtection="1">
      <alignment horizontal="left"/>
      <protection locked="0"/>
    </xf>
    <xf numFmtId="0" fontId="5" fillId="35" borderId="12" xfId="0" applyFont="1" applyFill="1" applyBorder="1" applyAlignment="1" applyProtection="1">
      <alignment horizontal="left"/>
      <protection locked="0"/>
    </xf>
    <xf numFmtId="0" fontId="5" fillId="35" borderId="13" xfId="0" applyFont="1" applyFill="1" applyBorder="1" applyAlignment="1" applyProtection="1">
      <alignment horizontal="left"/>
      <protection locked="0"/>
    </xf>
    <xf numFmtId="0" fontId="5" fillId="35" borderId="11" xfId="0" applyFont="1" applyFill="1" applyBorder="1" applyAlignment="1" applyProtection="1">
      <alignment horizontal="left"/>
      <protection locked="0"/>
    </xf>
    <xf numFmtId="0" fontId="5" fillId="37" borderId="12" xfId="0" applyFont="1" applyFill="1" applyBorder="1" applyAlignment="1" applyProtection="1">
      <alignment horizontal="left"/>
      <protection/>
    </xf>
    <xf numFmtId="0" fontId="5" fillId="37" borderId="13" xfId="0" applyFont="1" applyFill="1" applyBorder="1" applyAlignment="1" applyProtection="1">
      <alignment horizontal="left"/>
      <protection/>
    </xf>
    <xf numFmtId="0" fontId="5" fillId="37" borderId="11" xfId="0" applyFont="1" applyFill="1" applyBorder="1" applyAlignment="1" applyProtection="1">
      <alignment horizontal="left"/>
      <protection/>
    </xf>
    <xf numFmtId="0" fontId="11" fillId="33" borderId="12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left"/>
      <protection/>
    </xf>
    <xf numFmtId="0" fontId="62" fillId="0" borderId="0" xfId="0" applyFont="1" applyAlignment="1">
      <alignment/>
    </xf>
    <xf numFmtId="0" fontId="9" fillId="0" borderId="0" xfId="0" applyFont="1" applyAlignment="1">
      <alignment horizontal="left"/>
    </xf>
    <xf numFmtId="43" fontId="5" fillId="36" borderId="12" xfId="42" applyNumberFormat="1" applyFont="1" applyFill="1" applyBorder="1" applyAlignment="1" applyProtection="1">
      <alignment horizontal="center" vertical="center" wrapText="1"/>
      <protection/>
    </xf>
    <xf numFmtId="43" fontId="62" fillId="0" borderId="13" xfId="0" applyNumberFormat="1" applyFont="1" applyBorder="1" applyAlignment="1">
      <alignment/>
    </xf>
    <xf numFmtId="43" fontId="62" fillId="0" borderId="11" xfId="0" applyNumberFormat="1" applyFont="1" applyBorder="1" applyAlignment="1">
      <alignment/>
    </xf>
    <xf numFmtId="0" fontId="5" fillId="36" borderId="14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 applyProtection="1">
      <alignment horizontal="left" vertical="center" wrapText="1"/>
      <protection/>
    </xf>
    <xf numFmtId="0" fontId="10" fillId="36" borderId="16" xfId="0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14" fillId="35" borderId="12" xfId="0" applyFont="1" applyFill="1" applyBorder="1" applyAlignment="1">
      <alignment horizontal="left"/>
    </xf>
    <xf numFmtId="0" fontId="14" fillId="35" borderId="13" xfId="0" applyFont="1" applyFill="1" applyBorder="1" applyAlignment="1">
      <alignment horizontal="left"/>
    </xf>
    <xf numFmtId="0" fontId="14" fillId="35" borderId="11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 applyProtection="1">
      <alignment horizontal="left"/>
      <protection locked="0"/>
    </xf>
    <xf numFmtId="0" fontId="2" fillId="35" borderId="13" xfId="0" applyFont="1" applyFill="1" applyBorder="1" applyAlignment="1" applyProtection="1">
      <alignment horizontal="left"/>
      <protection locked="0"/>
    </xf>
    <xf numFmtId="0" fontId="2" fillId="35" borderId="11" xfId="0" applyFont="1" applyFill="1" applyBorder="1" applyAlignment="1" applyProtection="1">
      <alignment horizontal="left"/>
      <protection locked="0"/>
    </xf>
    <xf numFmtId="0" fontId="14" fillId="35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 applyProtection="1">
      <alignment horizontal="left"/>
      <protection/>
    </xf>
    <xf numFmtId="0" fontId="9" fillId="37" borderId="10" xfId="0" applyFont="1" applyFill="1" applyBorder="1" applyAlignment="1" applyProtection="1">
      <alignment horizontal="left"/>
      <protection/>
    </xf>
    <xf numFmtId="0" fontId="11" fillId="35" borderId="10" xfId="0" applyFont="1" applyFill="1" applyBorder="1" applyAlignment="1">
      <alignment horizontal="left"/>
    </xf>
    <xf numFmtId="0" fontId="5" fillId="35" borderId="10" xfId="0" applyFont="1" applyFill="1" applyBorder="1" applyAlignment="1" applyProtection="1">
      <alignment horizontal="left"/>
      <protection locked="0"/>
    </xf>
    <xf numFmtId="0" fontId="5" fillId="35" borderId="12" xfId="0" applyFont="1" applyFill="1" applyBorder="1" applyAlignment="1" applyProtection="1">
      <alignment horizontal="left"/>
      <protection locked="0"/>
    </xf>
    <xf numFmtId="0" fontId="5" fillId="35" borderId="13" xfId="0" applyFont="1" applyFill="1" applyBorder="1" applyAlignment="1" applyProtection="1">
      <alignment horizontal="left"/>
      <protection locked="0"/>
    </xf>
    <xf numFmtId="0" fontId="5" fillId="35" borderId="11" xfId="0" applyFont="1" applyFill="1" applyBorder="1" applyAlignment="1" applyProtection="1">
      <alignment horizontal="left"/>
      <protection locked="0"/>
    </xf>
    <xf numFmtId="0" fontId="2" fillId="35" borderId="10" xfId="0" applyFont="1" applyFill="1" applyBorder="1" applyAlignment="1" applyProtection="1">
      <alignment horizontal="left"/>
      <protection locked="0"/>
    </xf>
    <xf numFmtId="0" fontId="14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10" xfId="0" applyFont="1" applyBorder="1" applyAlignment="1" applyProtection="1">
      <alignment horizontal="left"/>
      <protection/>
    </xf>
    <xf numFmtId="43" fontId="13" fillId="0" borderId="10" xfId="42" applyNumberFormat="1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3" fillId="35" borderId="10" xfId="0" applyFont="1" applyFill="1" applyBorder="1" applyAlignment="1" applyProtection="1">
      <alignment horizontal="left"/>
      <protection/>
    </xf>
    <xf numFmtId="43" fontId="11" fillId="35" borderId="10" xfId="42" applyNumberFormat="1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/>
      <protection/>
    </xf>
    <xf numFmtId="0" fontId="11" fillId="33" borderId="10" xfId="0" applyFont="1" applyFill="1" applyBorder="1" applyAlignment="1" applyProtection="1">
      <alignment horizontal="left"/>
      <protection/>
    </xf>
    <xf numFmtId="43" fontId="11" fillId="33" borderId="10" xfId="42" applyNumberFormat="1" applyFont="1" applyFill="1" applyBorder="1" applyAlignment="1" applyProtection="1">
      <alignment/>
      <protection/>
    </xf>
    <xf numFmtId="49" fontId="13" fillId="33" borderId="10" xfId="0" applyNumberFormat="1" applyFont="1" applyFill="1" applyBorder="1" applyAlignment="1" applyProtection="1">
      <alignment horizontal="left"/>
      <protection/>
    </xf>
    <xf numFmtId="49" fontId="11" fillId="33" borderId="1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shi\Desktop\Per%20vitin%202010\per%20kuvend%2005.11.2009%20buxheti%20final%20per%20vitin%202010\SHQIP%20Dor&#235;zimi%20i%20Buxhetit%20Komunal%20n&#235;%20Qeveri_2009%20-%20komunat%20e%20reja%20palidh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i agregat"/>
      <sheetName val="Tabela 4.1 Ndarje buxhetore"/>
      <sheetName val="Tabela 4.2 Financimi i proj kap"/>
      <sheetName val="Tabela 4.3"/>
      <sheetName val="Tabela 4.4 Total i shpenzimeve"/>
      <sheetName val="4.5 Plani i projekteve kapitale"/>
    </sheetNames>
    <sheetDataSet>
      <sheetData sheetId="1">
        <row r="8371">
          <cell r="H8371">
            <v>138993748.82658604</v>
          </cell>
          <cell r="I8371">
            <v>25245923.12</v>
          </cell>
          <cell r="J8371">
            <v>7839540.010000001</v>
          </cell>
          <cell r="K8371">
            <v>3807833.25</v>
          </cell>
          <cell r="L8371">
            <v>108617814.83</v>
          </cell>
        </row>
      </sheetData>
      <sheetData sheetId="3">
        <row r="1004">
          <cell r="D1004">
            <v>49001747.64</v>
          </cell>
          <cell r="E1004">
            <v>41057818.690000005</v>
          </cell>
          <cell r="F1004">
            <v>50400000</v>
          </cell>
          <cell r="G1004">
            <v>52000000.16</v>
          </cell>
          <cell r="H1004">
            <v>53500000.48120482</v>
          </cell>
        </row>
        <row r="1023">
          <cell r="D1023">
            <v>160105690.89</v>
          </cell>
          <cell r="E1023">
            <v>212808585.29000002</v>
          </cell>
          <cell r="F1023">
            <v>234104860.37</v>
          </cell>
          <cell r="G1023">
            <v>235799999.74</v>
          </cell>
          <cell r="H1023">
            <v>244499999.69</v>
          </cell>
        </row>
      </sheetData>
      <sheetData sheetId="4">
        <row r="1846">
          <cell r="F1846">
            <v>152155732.52</v>
          </cell>
          <cell r="G1846">
            <v>168857110.43000004</v>
          </cell>
          <cell r="I1846">
            <v>176319185.06261098</v>
          </cell>
          <cell r="J1846">
            <v>178891066.27617735</v>
          </cell>
        </row>
        <row r="1847">
          <cell r="F1847">
            <v>56951706.21000001</v>
          </cell>
          <cell r="G1847">
            <v>85009293.55</v>
          </cell>
          <cell r="I1847">
            <v>111480814.9</v>
          </cell>
          <cell r="J1847">
            <v>119108933.89999999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zoomScalePageLayoutView="0" workbookViewId="0" topLeftCell="A1">
      <selection activeCell="B20" sqref="B19:B20"/>
    </sheetView>
  </sheetViews>
  <sheetFormatPr defaultColWidth="9.140625" defaultRowHeight="15"/>
  <cols>
    <col min="1" max="1" width="5.7109375" style="0" customWidth="1"/>
    <col min="2" max="2" width="38.28125" style="0" customWidth="1"/>
    <col min="3" max="3" width="15.00390625" style="16" customWidth="1"/>
    <col min="4" max="4" width="17.421875" style="16" customWidth="1"/>
    <col min="5" max="5" width="16.28125" style="16" customWidth="1"/>
    <col min="6" max="6" width="17.28125" style="16" customWidth="1"/>
    <col min="7" max="7" width="15.140625" style="16" customWidth="1"/>
  </cols>
  <sheetData>
    <row r="1" spans="2:7" ht="15">
      <c r="B1" s="230" t="s">
        <v>1</v>
      </c>
      <c r="C1" s="230"/>
      <c r="D1" s="230"/>
      <c r="E1" s="230"/>
      <c r="F1" s="230"/>
      <c r="G1" s="230"/>
    </row>
    <row r="2" ht="21">
      <c r="B2" s="28" t="s">
        <v>39</v>
      </c>
    </row>
    <row r="3" spans="2:7" ht="15">
      <c r="B3" s="229" t="s">
        <v>119</v>
      </c>
      <c r="C3" s="229"/>
      <c r="D3" s="229"/>
      <c r="E3" s="229"/>
      <c r="F3" s="229"/>
      <c r="G3" s="229"/>
    </row>
    <row r="4" spans="2:7" ht="15.75">
      <c r="B4" s="29"/>
      <c r="C4" s="26"/>
      <c r="D4" s="26"/>
      <c r="E4" s="26"/>
      <c r="F4" s="26"/>
      <c r="G4" s="26"/>
    </row>
    <row r="5" spans="1:7" ht="21" customHeight="1">
      <c r="A5" s="5" t="s">
        <v>45</v>
      </c>
      <c r="B5" s="5" t="s">
        <v>46</v>
      </c>
      <c r="C5" s="5" t="s">
        <v>47</v>
      </c>
      <c r="D5" s="5" t="s">
        <v>48</v>
      </c>
      <c r="E5" s="5" t="s">
        <v>49</v>
      </c>
      <c r="F5" s="5" t="s">
        <v>50</v>
      </c>
      <c r="G5" s="5" t="s">
        <v>51</v>
      </c>
    </row>
    <row r="6" spans="1:7" ht="21" customHeight="1">
      <c r="A6" s="8" t="s">
        <v>57</v>
      </c>
      <c r="B6" s="8" t="s">
        <v>58</v>
      </c>
      <c r="C6" s="15" t="s">
        <v>59</v>
      </c>
      <c r="D6" s="15" t="s">
        <v>60</v>
      </c>
      <c r="E6" s="15" t="s">
        <v>61</v>
      </c>
      <c r="F6" s="15" t="s">
        <v>62</v>
      </c>
      <c r="G6" s="15" t="s">
        <v>0</v>
      </c>
    </row>
    <row r="7" spans="1:7" ht="21" customHeight="1">
      <c r="A7" s="30">
        <v>1</v>
      </c>
      <c r="B7" s="31" t="s">
        <v>52</v>
      </c>
      <c r="C7" s="32">
        <f>SUM(C8:C9)</f>
        <v>209107438.52999997</v>
      </c>
      <c r="D7" s="32">
        <f>SUM(D8:D9)</f>
        <v>253866403.98000002</v>
      </c>
      <c r="E7" s="32">
        <f>SUM(E8:E9)</f>
        <v>284504860.37</v>
      </c>
      <c r="F7" s="32">
        <f>SUM(F8:F9)</f>
        <v>287799999.9</v>
      </c>
      <c r="G7" s="32">
        <f>SUM(G8:G9)</f>
        <v>298000000.1712048</v>
      </c>
    </row>
    <row r="8" spans="1:7" ht="21" customHeight="1">
      <c r="A8" s="9">
        <v>1.1</v>
      </c>
      <c r="B8" s="2" t="s">
        <v>53</v>
      </c>
      <c r="C8" s="23">
        <f>'[1]Tabela 4.3'!D1023</f>
        <v>160105690.89</v>
      </c>
      <c r="D8" s="23">
        <f>'[1]Tabela 4.3'!E1023</f>
        <v>212808585.29000002</v>
      </c>
      <c r="E8" s="23">
        <f>'[1]Tabela 4.3'!F1023</f>
        <v>234104860.37</v>
      </c>
      <c r="F8" s="23">
        <f>'[1]Tabela 4.3'!G1023</f>
        <v>235799999.74</v>
      </c>
      <c r="G8" s="23">
        <f>'[1]Tabela 4.3'!H1023</f>
        <v>244499999.69</v>
      </c>
    </row>
    <row r="9" spans="1:7" ht="21" customHeight="1">
      <c r="A9" s="9">
        <v>1.2</v>
      </c>
      <c r="B9" s="2" t="s">
        <v>54</v>
      </c>
      <c r="C9" s="23">
        <f>'[1]Tabela 4.3'!D1004</f>
        <v>49001747.64</v>
      </c>
      <c r="D9" s="23">
        <f>'[1]Tabela 4.3'!E1004</f>
        <v>41057818.690000005</v>
      </c>
      <c r="E9" s="23">
        <f>'[1]Tabela 4.3'!F1004</f>
        <v>50400000</v>
      </c>
      <c r="F9" s="23">
        <f>'[1]Tabela 4.3'!G1004</f>
        <v>52000000.16</v>
      </c>
      <c r="G9" s="23">
        <f>'[1]Tabela 4.3'!H1004</f>
        <v>53500000.48120482</v>
      </c>
    </row>
    <row r="10" spans="1:7" ht="21" customHeight="1">
      <c r="A10" s="9"/>
      <c r="B10" s="2"/>
      <c r="C10" s="22"/>
      <c r="D10" s="22"/>
      <c r="E10" s="22"/>
      <c r="F10" s="22"/>
      <c r="G10" s="22"/>
    </row>
    <row r="11" spans="1:7" ht="21" customHeight="1">
      <c r="A11" s="30">
        <v>2</v>
      </c>
      <c r="B11" s="31" t="s">
        <v>3</v>
      </c>
      <c r="C11" s="32">
        <f>C12+C17</f>
        <v>209107438.73000002</v>
      </c>
      <c r="D11" s="32">
        <f>D12+D17</f>
        <v>253866403.98000002</v>
      </c>
      <c r="E11" s="32">
        <f>E12+E17</f>
        <v>284504860.03658605</v>
      </c>
      <c r="F11" s="32">
        <f>F12+F17</f>
        <v>287799999.96261096</v>
      </c>
      <c r="G11" s="32">
        <f>G12+G17</f>
        <v>298000000.1761773</v>
      </c>
    </row>
    <row r="12" spans="1:7" ht="21" customHeight="1">
      <c r="A12" s="12">
        <v>2.1</v>
      </c>
      <c r="B12" s="6" t="s">
        <v>4</v>
      </c>
      <c r="C12" s="18">
        <f>C13</f>
        <v>152155732.52</v>
      </c>
      <c r="D12" s="18">
        <f>D13</f>
        <v>168857110.43000004</v>
      </c>
      <c r="E12" s="18">
        <f>E13+E14+E15+E16</f>
        <v>175887045.20658603</v>
      </c>
      <c r="F12" s="18">
        <f>F13</f>
        <v>176319185.06261098</v>
      </c>
      <c r="G12" s="18">
        <f>G13</f>
        <v>178891066.27617735</v>
      </c>
    </row>
    <row r="13" spans="1:7" s="7" customFormat="1" ht="21" customHeight="1">
      <c r="A13" s="10" t="s">
        <v>63</v>
      </c>
      <c r="B13" s="3" t="s">
        <v>5</v>
      </c>
      <c r="C13" s="231">
        <f>'[1]Tabela 4.4 Total i shpenzimeve'!F1846</f>
        <v>152155732.52</v>
      </c>
      <c r="D13" s="231">
        <f>'[1]Tabela 4.4 Total i shpenzimeve'!G1846</f>
        <v>168857110.43000004</v>
      </c>
      <c r="E13" s="19">
        <f>'[1]Tabela 4.1 Ndarje buxhetore'!H8371</f>
        <v>138993748.82658604</v>
      </c>
      <c r="F13" s="231">
        <f>'[1]Tabela 4.4 Total i shpenzimeve'!I1846</f>
        <v>176319185.06261098</v>
      </c>
      <c r="G13" s="231">
        <f>'[1]Tabela 4.4 Total i shpenzimeve'!J1846</f>
        <v>178891066.27617735</v>
      </c>
    </row>
    <row r="14" spans="1:7" s="7" customFormat="1" ht="21" customHeight="1">
      <c r="A14" s="10" t="s">
        <v>64</v>
      </c>
      <c r="B14" s="3" t="s">
        <v>6</v>
      </c>
      <c r="C14" s="232"/>
      <c r="D14" s="232"/>
      <c r="E14" s="19">
        <f>'[1]Tabela 4.1 Ndarje buxhetore'!I8371</f>
        <v>25245923.12</v>
      </c>
      <c r="F14" s="232"/>
      <c r="G14" s="232"/>
    </row>
    <row r="15" spans="1:7" s="7" customFormat="1" ht="21" customHeight="1">
      <c r="A15" s="10" t="s">
        <v>65</v>
      </c>
      <c r="B15" s="3" t="s">
        <v>7</v>
      </c>
      <c r="C15" s="232"/>
      <c r="D15" s="232"/>
      <c r="E15" s="19">
        <f>'[1]Tabela 4.1 Ndarje buxhetore'!J8371</f>
        <v>7839540.010000001</v>
      </c>
      <c r="F15" s="232"/>
      <c r="G15" s="232"/>
    </row>
    <row r="16" spans="1:7" s="7" customFormat="1" ht="21" customHeight="1">
      <c r="A16" s="10" t="s">
        <v>66</v>
      </c>
      <c r="B16" s="3" t="s">
        <v>8</v>
      </c>
      <c r="C16" s="233"/>
      <c r="D16" s="233"/>
      <c r="E16" s="19">
        <f>'[1]Tabela 4.1 Ndarje buxhetore'!K8371</f>
        <v>3807833.25</v>
      </c>
      <c r="F16" s="233"/>
      <c r="G16" s="233"/>
    </row>
    <row r="17" spans="1:8" s="1" customFormat="1" ht="21" customHeight="1">
      <c r="A17" s="12">
        <v>2.2</v>
      </c>
      <c r="B17" s="6" t="s">
        <v>9</v>
      </c>
      <c r="C17" s="18">
        <f>'[1]Tabela 4.4 Total i shpenzimeve'!F1847</f>
        <v>56951706.21000001</v>
      </c>
      <c r="D17" s="18">
        <f>'[1]Tabela 4.4 Total i shpenzimeve'!G1847</f>
        <v>85009293.55</v>
      </c>
      <c r="E17" s="18">
        <f>'[1]Tabela 4.1 Ndarje buxhetore'!L8371</f>
        <v>108617814.83</v>
      </c>
      <c r="F17" s="18">
        <f>'[1]Tabela 4.4 Total i shpenzimeve'!I1847</f>
        <v>111480814.9</v>
      </c>
      <c r="G17" s="18">
        <f>'[1]Tabela 4.4 Total i shpenzimeve'!J1847</f>
        <v>119108933.89999999</v>
      </c>
      <c r="H17" s="13"/>
    </row>
    <row r="18" spans="1:7" ht="21" customHeight="1">
      <c r="A18" s="9"/>
      <c r="B18" s="2"/>
      <c r="C18" s="22"/>
      <c r="D18" s="22"/>
      <c r="E18" s="22"/>
      <c r="F18" s="22"/>
      <c r="G18" s="22"/>
    </row>
    <row r="19" spans="1:7" s="1" customFormat="1" ht="21" customHeight="1">
      <c r="A19" s="11">
        <v>3</v>
      </c>
      <c r="B19" s="4" t="s">
        <v>10</v>
      </c>
      <c r="C19" s="17">
        <f>C7-C11</f>
        <v>-0.20000004768371582</v>
      </c>
      <c r="D19" s="17">
        <f>D7-D11</f>
        <v>0</v>
      </c>
      <c r="E19" s="17">
        <f>E7-E11</f>
        <v>0.3334139585494995</v>
      </c>
      <c r="F19" s="17">
        <f>F7-F11</f>
        <v>-0.06261098384857178</v>
      </c>
      <c r="G19" s="17">
        <f>G7-G11</f>
        <v>-0.004972517490386963</v>
      </c>
    </row>
    <row r="20" spans="1:7" ht="21" customHeight="1">
      <c r="A20" s="9"/>
      <c r="B20" s="2"/>
      <c r="C20" s="22"/>
      <c r="D20" s="22"/>
      <c r="E20" s="22"/>
      <c r="F20" s="22"/>
      <c r="G20" s="22"/>
    </row>
    <row r="21" spans="1:7" s="1" customFormat="1" ht="21" customHeight="1">
      <c r="A21" s="11">
        <v>4</v>
      </c>
      <c r="B21" s="4" t="s">
        <v>11</v>
      </c>
      <c r="C21" s="17">
        <f>-C19</f>
        <v>0.20000004768371582</v>
      </c>
      <c r="D21" s="17">
        <f>-D19</f>
        <v>0</v>
      </c>
      <c r="E21" s="17">
        <f>-E19</f>
        <v>-0.3334139585494995</v>
      </c>
      <c r="F21" s="17">
        <f>-F19</f>
        <v>0.06261098384857178</v>
      </c>
      <c r="G21" s="17">
        <f>-G19</f>
        <v>0.004972517490386963</v>
      </c>
    </row>
    <row r="22" spans="1:7" ht="21" customHeight="1">
      <c r="A22" s="9">
        <v>4.1</v>
      </c>
      <c r="B22" s="2" t="s">
        <v>12</v>
      </c>
      <c r="C22" s="14"/>
      <c r="D22" s="14"/>
      <c r="E22" s="14"/>
      <c r="F22" s="14"/>
      <c r="G22" s="14"/>
    </row>
    <row r="23" spans="1:7" ht="21" customHeight="1">
      <c r="A23" s="9">
        <v>4.2</v>
      </c>
      <c r="B23" s="2" t="s">
        <v>13</v>
      </c>
      <c r="C23" s="14"/>
      <c r="D23" s="14"/>
      <c r="E23" s="14"/>
      <c r="F23" s="14"/>
      <c r="G23" s="14"/>
    </row>
    <row r="24" spans="1:7" ht="21" customHeight="1">
      <c r="A24" s="9" t="s">
        <v>67</v>
      </c>
      <c r="B24" s="20" t="s">
        <v>14</v>
      </c>
      <c r="C24" s="14"/>
      <c r="D24" s="14"/>
      <c r="E24" s="14"/>
      <c r="F24" s="14"/>
      <c r="G24" s="14"/>
    </row>
    <row r="25" spans="1:7" ht="21" customHeight="1">
      <c r="A25" s="2" t="s">
        <v>68</v>
      </c>
      <c r="B25" s="21" t="s">
        <v>15</v>
      </c>
      <c r="C25" s="14"/>
      <c r="D25" s="14"/>
      <c r="E25" s="14"/>
      <c r="F25" s="14"/>
      <c r="G25" s="14"/>
    </row>
    <row r="27" spans="2:8" ht="15">
      <c r="B27" s="230"/>
      <c r="C27" s="230"/>
      <c r="D27" s="230"/>
      <c r="E27" s="230"/>
      <c r="F27" s="230"/>
      <c r="G27" s="230"/>
      <c r="H27" s="230"/>
    </row>
    <row r="28" spans="2:8" ht="21">
      <c r="B28" s="24"/>
      <c r="C28" s="24"/>
      <c r="D28" s="25"/>
      <c r="E28" s="25"/>
      <c r="F28" s="25"/>
      <c r="G28" s="25"/>
      <c r="H28" s="25"/>
    </row>
    <row r="29" spans="2:8" ht="15">
      <c r="B29" s="229"/>
      <c r="C29" s="229"/>
      <c r="D29" s="229"/>
      <c r="E29" s="229"/>
      <c r="F29" s="229"/>
      <c r="G29" s="229"/>
      <c r="H29" s="27"/>
    </row>
  </sheetData>
  <sheetProtection/>
  <mergeCells count="8">
    <mergeCell ref="B29:G29"/>
    <mergeCell ref="B1:G1"/>
    <mergeCell ref="B3:G3"/>
    <mergeCell ref="C13:C16"/>
    <mergeCell ref="D13:D16"/>
    <mergeCell ref="G13:G16"/>
    <mergeCell ref="B27:H27"/>
    <mergeCell ref="F13:F16"/>
  </mergeCells>
  <printOptions/>
  <pageMargins left="0.7" right="0.7" top="0.75" bottom="0.75" header="0.3" footer="0.3"/>
  <pageSetup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7"/>
  <sheetViews>
    <sheetView tabSelected="1" zoomScale="88" zoomScaleNormal="88" zoomScaleSheetLayoutView="88" zoomScalePageLayoutView="0" workbookViewId="0" topLeftCell="A1">
      <pane ySplit="5" topLeftCell="A232" activePane="bottomLeft" state="frozen"/>
      <selection pane="topLeft" activeCell="A1" sqref="A1"/>
      <selection pane="bottomLeft" activeCell="E204" sqref="E204:H204"/>
    </sheetView>
  </sheetViews>
  <sheetFormatPr defaultColWidth="9.140625" defaultRowHeight="15"/>
  <cols>
    <col min="1" max="2" width="6.7109375" style="33" customWidth="1"/>
    <col min="3" max="3" width="10.28125" style="33" customWidth="1"/>
    <col min="4" max="4" width="6.140625" style="33" customWidth="1"/>
    <col min="5" max="5" width="8.7109375" style="33" customWidth="1"/>
    <col min="6" max="6" width="9.57421875" style="33" customWidth="1"/>
    <col min="7" max="7" width="6.28125" style="33" customWidth="1"/>
    <col min="8" max="8" width="54.57421875" style="98" customWidth="1"/>
    <col min="9" max="9" width="23.7109375" style="99" customWidth="1"/>
    <col min="10" max="10" width="20.28125" style="99" customWidth="1"/>
    <col min="11" max="11" width="23.28125" style="99" customWidth="1"/>
    <col min="12" max="12" width="12.00390625" style="99" customWidth="1"/>
    <col min="13" max="13" width="15.421875" style="33" customWidth="1"/>
    <col min="14" max="16384" width="9.140625" style="33" customWidth="1"/>
  </cols>
  <sheetData>
    <row r="1" spans="1:12" ht="21">
      <c r="A1" s="264" t="s">
        <v>165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21">
      <c r="A2" s="252" t="s">
        <v>166</v>
      </c>
      <c r="B2" s="253"/>
      <c r="C2" s="253"/>
      <c r="D2" s="253"/>
      <c r="E2" s="253"/>
      <c r="F2" s="253"/>
      <c r="G2" s="253"/>
      <c r="H2" s="254"/>
      <c r="I2" s="253"/>
      <c r="J2" s="253"/>
      <c r="K2" s="253"/>
      <c r="L2" s="253"/>
    </row>
    <row r="3" spans="1:12" ht="21">
      <c r="A3" s="34"/>
      <c r="B3" s="36"/>
      <c r="C3" s="36"/>
      <c r="D3" s="36"/>
      <c r="E3" s="36"/>
      <c r="F3" s="36"/>
      <c r="G3" s="36"/>
      <c r="H3" s="35"/>
      <c r="I3" s="36"/>
      <c r="J3" s="36"/>
      <c r="K3" s="36"/>
      <c r="L3" s="36"/>
    </row>
    <row r="4" spans="1:12" ht="21">
      <c r="A4" s="234" t="s">
        <v>45</v>
      </c>
      <c r="B4" s="234" t="s">
        <v>102</v>
      </c>
      <c r="C4" s="258" t="s">
        <v>103</v>
      </c>
      <c r="D4" s="234" t="s">
        <v>118</v>
      </c>
      <c r="E4" s="234" t="s">
        <v>30</v>
      </c>
      <c r="F4" s="234" t="s">
        <v>44</v>
      </c>
      <c r="G4" s="258" t="s">
        <v>36</v>
      </c>
      <c r="H4" s="260" t="s">
        <v>43</v>
      </c>
      <c r="I4" s="255" t="s">
        <v>167</v>
      </c>
      <c r="J4" s="256"/>
      <c r="K4" s="256"/>
      <c r="L4" s="257"/>
    </row>
    <row r="5" spans="1:12" ht="62.25" customHeight="1">
      <c r="A5" s="235"/>
      <c r="B5" s="235"/>
      <c r="C5" s="259"/>
      <c r="D5" s="235"/>
      <c r="E5" s="235"/>
      <c r="F5" s="235"/>
      <c r="G5" s="259"/>
      <c r="H5" s="261"/>
      <c r="I5" s="37" t="s">
        <v>42</v>
      </c>
      <c r="J5" s="38" t="s">
        <v>53</v>
      </c>
      <c r="K5" s="39" t="s">
        <v>54</v>
      </c>
      <c r="L5" s="40" t="s">
        <v>13</v>
      </c>
    </row>
    <row r="6" spans="1:12" ht="21">
      <c r="A6" s="41"/>
      <c r="B6" s="41"/>
      <c r="C6" s="41"/>
      <c r="D6" s="41"/>
      <c r="E6" s="41"/>
      <c r="F6" s="41"/>
      <c r="G6" s="41"/>
      <c r="H6" s="42"/>
      <c r="I6" s="43"/>
      <c r="J6" s="43"/>
      <c r="K6" s="43"/>
      <c r="L6" s="43"/>
    </row>
    <row r="7" spans="1:13" ht="21">
      <c r="A7" s="266" t="s">
        <v>96</v>
      </c>
      <c r="B7" s="267"/>
      <c r="C7" s="267"/>
      <c r="D7" s="267"/>
      <c r="E7" s="267"/>
      <c r="F7" s="267"/>
      <c r="G7" s="267"/>
      <c r="H7" s="268"/>
      <c r="I7" s="44"/>
      <c r="J7" s="44"/>
      <c r="K7" s="44"/>
      <c r="L7" s="44"/>
      <c r="M7" s="45"/>
    </row>
    <row r="8" spans="1:12" ht="21" hidden="1">
      <c r="A8" s="46"/>
      <c r="B8" s="46"/>
      <c r="C8" s="47">
        <v>92790</v>
      </c>
      <c r="D8" s="48"/>
      <c r="E8" s="239" t="s">
        <v>72</v>
      </c>
      <c r="F8" s="240"/>
      <c r="G8" s="240"/>
      <c r="H8" s="241"/>
      <c r="I8" s="49">
        <f>SUM(I9:I11)</f>
        <v>0</v>
      </c>
      <c r="J8" s="49">
        <f>SUM(J9:J11)</f>
        <v>0</v>
      </c>
      <c r="K8" s="49">
        <f>SUM(K9:K11)</f>
        <v>0</v>
      </c>
      <c r="L8" s="50">
        <f>SUM(L9:L11)</f>
        <v>0</v>
      </c>
    </row>
    <row r="9" spans="1:12" ht="21" hidden="1">
      <c r="A9" s="51"/>
      <c r="B9" s="51"/>
      <c r="C9" s="52"/>
      <c r="D9" s="53"/>
      <c r="E9" s="53"/>
      <c r="F9" s="53"/>
      <c r="G9" s="53"/>
      <c r="H9" s="54"/>
      <c r="I9" s="55">
        <f>J9+K9</f>
        <v>0</v>
      </c>
      <c r="J9" s="55"/>
      <c r="K9" s="55"/>
      <c r="L9" s="56"/>
    </row>
    <row r="10" spans="1:12" ht="21" hidden="1">
      <c r="A10" s="51"/>
      <c r="B10" s="51"/>
      <c r="C10" s="52"/>
      <c r="D10" s="53"/>
      <c r="E10" s="53"/>
      <c r="F10" s="53"/>
      <c r="G10" s="53"/>
      <c r="H10" s="54"/>
      <c r="I10" s="55">
        <f>J10+K10</f>
        <v>0</v>
      </c>
      <c r="J10" s="55"/>
      <c r="K10" s="55"/>
      <c r="L10" s="56"/>
    </row>
    <row r="11" spans="1:12" ht="21" hidden="1">
      <c r="A11" s="51"/>
      <c r="B11" s="51"/>
      <c r="C11" s="57"/>
      <c r="D11" s="53"/>
      <c r="E11" s="53"/>
      <c r="F11" s="53"/>
      <c r="G11" s="53"/>
      <c r="H11" s="54"/>
      <c r="I11" s="55">
        <f>J11+K11</f>
        <v>0</v>
      </c>
      <c r="J11" s="55"/>
      <c r="K11" s="55"/>
      <c r="L11" s="56"/>
    </row>
    <row r="12" spans="1:12" ht="21" hidden="1">
      <c r="A12" s="46"/>
      <c r="B12" s="46"/>
      <c r="C12" s="47">
        <v>93870</v>
      </c>
      <c r="D12" s="48"/>
      <c r="E12" s="239" t="s">
        <v>27</v>
      </c>
      <c r="F12" s="240"/>
      <c r="G12" s="240"/>
      <c r="H12" s="241"/>
      <c r="I12" s="49">
        <f>SUM(I13:I15)</f>
        <v>0</v>
      </c>
      <c r="J12" s="49">
        <f>SUM(J13:J15)</f>
        <v>0</v>
      </c>
      <c r="K12" s="49">
        <f>SUM(K13:K15)</f>
        <v>0</v>
      </c>
      <c r="L12" s="50">
        <f>SUM(L13:L15)</f>
        <v>0</v>
      </c>
    </row>
    <row r="13" spans="1:12" ht="21" hidden="1">
      <c r="A13" s="51"/>
      <c r="B13" s="51"/>
      <c r="C13" s="52"/>
      <c r="D13" s="53"/>
      <c r="E13" s="53"/>
      <c r="F13" s="53"/>
      <c r="G13" s="53"/>
      <c r="H13" s="54"/>
      <c r="I13" s="55">
        <f>J13+K13</f>
        <v>0</v>
      </c>
      <c r="J13" s="55"/>
      <c r="K13" s="55"/>
      <c r="L13" s="56"/>
    </row>
    <row r="14" spans="1:12" ht="21" hidden="1">
      <c r="A14" s="51"/>
      <c r="B14" s="51"/>
      <c r="C14" s="52"/>
      <c r="D14" s="53"/>
      <c r="E14" s="53"/>
      <c r="F14" s="53"/>
      <c r="G14" s="53"/>
      <c r="H14" s="54"/>
      <c r="I14" s="55">
        <f>J14+K14</f>
        <v>0</v>
      </c>
      <c r="J14" s="55"/>
      <c r="K14" s="55"/>
      <c r="L14" s="56"/>
    </row>
    <row r="15" spans="1:12" ht="21" hidden="1">
      <c r="A15" s="51"/>
      <c r="B15" s="51"/>
      <c r="C15" s="57"/>
      <c r="D15" s="53"/>
      <c r="E15" s="53"/>
      <c r="F15" s="53"/>
      <c r="G15" s="53"/>
      <c r="H15" s="54"/>
      <c r="I15" s="55">
        <f>J15+K15</f>
        <v>0</v>
      </c>
      <c r="J15" s="55"/>
      <c r="K15" s="55"/>
      <c r="L15" s="56"/>
    </row>
    <row r="16" spans="1:12" ht="21" hidden="1">
      <c r="A16" s="46"/>
      <c r="B16" s="46"/>
      <c r="C16" s="47">
        <v>95070</v>
      </c>
      <c r="D16" s="48"/>
      <c r="E16" s="239" t="s">
        <v>71</v>
      </c>
      <c r="F16" s="240"/>
      <c r="G16" s="240"/>
      <c r="H16" s="241"/>
      <c r="I16" s="49">
        <f>SUM(I17:I19)</f>
        <v>0</v>
      </c>
      <c r="J16" s="49">
        <f>SUM(J17:J19)</f>
        <v>0</v>
      </c>
      <c r="K16" s="49">
        <f>SUM(K17:K19)</f>
        <v>0</v>
      </c>
      <c r="L16" s="50">
        <f>SUM(L17:L19)</f>
        <v>0</v>
      </c>
    </row>
    <row r="17" spans="1:12" ht="21" hidden="1">
      <c r="A17" s="51"/>
      <c r="B17" s="51"/>
      <c r="C17" s="52"/>
      <c r="D17" s="53"/>
      <c r="E17" s="53"/>
      <c r="F17" s="53"/>
      <c r="G17" s="53"/>
      <c r="H17" s="54"/>
      <c r="I17" s="55">
        <f>J17+K17</f>
        <v>0</v>
      </c>
      <c r="J17" s="55"/>
      <c r="K17" s="55"/>
      <c r="L17" s="56"/>
    </row>
    <row r="18" spans="1:12" ht="21" hidden="1">
      <c r="A18" s="51"/>
      <c r="B18" s="51"/>
      <c r="C18" s="52"/>
      <c r="D18" s="53"/>
      <c r="E18" s="53"/>
      <c r="F18" s="53"/>
      <c r="G18" s="53"/>
      <c r="H18" s="54"/>
      <c r="I18" s="55">
        <f>J18+K18</f>
        <v>0</v>
      </c>
      <c r="J18" s="55"/>
      <c r="K18" s="55"/>
      <c r="L18" s="56"/>
    </row>
    <row r="19" spans="1:12" ht="21" hidden="1">
      <c r="A19" s="51"/>
      <c r="B19" s="51"/>
      <c r="C19" s="57"/>
      <c r="D19" s="53"/>
      <c r="E19" s="53"/>
      <c r="F19" s="53"/>
      <c r="G19" s="53"/>
      <c r="H19" s="54"/>
      <c r="I19" s="55">
        <f>J19+K19</f>
        <v>0</v>
      </c>
      <c r="J19" s="55"/>
      <c r="K19" s="55"/>
      <c r="L19" s="56"/>
    </row>
    <row r="20" spans="1:12" ht="21" hidden="1">
      <c r="A20" s="46"/>
      <c r="B20" s="46"/>
      <c r="C20" s="47">
        <v>85110</v>
      </c>
      <c r="D20" s="48"/>
      <c r="E20" s="239" t="s">
        <v>79</v>
      </c>
      <c r="F20" s="240"/>
      <c r="G20" s="240"/>
      <c r="H20" s="241"/>
      <c r="I20" s="49">
        <f>SUM(I21:I23)</f>
        <v>0</v>
      </c>
      <c r="J20" s="49">
        <f>SUM(J21:J23)</f>
        <v>0</v>
      </c>
      <c r="K20" s="49">
        <f>SUM(K21:K23)</f>
        <v>0</v>
      </c>
      <c r="L20" s="50">
        <f>SUM(L21:L23)</f>
        <v>0</v>
      </c>
    </row>
    <row r="21" spans="1:12" ht="21" hidden="1">
      <c r="A21" s="51"/>
      <c r="B21" s="51"/>
      <c r="C21" s="51"/>
      <c r="D21" s="53"/>
      <c r="E21" s="53"/>
      <c r="F21" s="53"/>
      <c r="G21" s="53"/>
      <c r="H21" s="54"/>
      <c r="I21" s="55">
        <f>J21+K21</f>
        <v>0</v>
      </c>
      <c r="J21" s="55"/>
      <c r="K21" s="55"/>
      <c r="L21" s="56"/>
    </row>
    <row r="22" spans="1:12" ht="21" hidden="1">
      <c r="A22" s="51"/>
      <c r="B22" s="51"/>
      <c r="C22" s="51"/>
      <c r="D22" s="53"/>
      <c r="E22" s="53"/>
      <c r="F22" s="53"/>
      <c r="G22" s="53"/>
      <c r="H22" s="54"/>
      <c r="I22" s="55">
        <f>J22+K22</f>
        <v>0</v>
      </c>
      <c r="J22" s="55"/>
      <c r="K22" s="55"/>
      <c r="L22" s="56"/>
    </row>
    <row r="23" spans="1:12" ht="21" hidden="1">
      <c r="A23" s="51"/>
      <c r="B23" s="51"/>
      <c r="C23" s="51"/>
      <c r="D23" s="53"/>
      <c r="E23" s="53"/>
      <c r="F23" s="53"/>
      <c r="G23" s="53"/>
      <c r="H23" s="54"/>
      <c r="I23" s="55">
        <f>J23+K23</f>
        <v>0</v>
      </c>
      <c r="J23" s="55"/>
      <c r="K23" s="55"/>
      <c r="L23" s="56"/>
    </row>
    <row r="24" spans="1:12" ht="21" hidden="1">
      <c r="A24" s="46"/>
      <c r="B24" s="46"/>
      <c r="C24" s="47">
        <v>92890</v>
      </c>
      <c r="D24" s="48"/>
      <c r="E24" s="239" t="s">
        <v>72</v>
      </c>
      <c r="F24" s="240"/>
      <c r="G24" s="240"/>
      <c r="H24" s="241"/>
      <c r="I24" s="49">
        <f>SUM(I25:I27)</f>
        <v>0</v>
      </c>
      <c r="J24" s="49">
        <f>SUM(J25:J27)</f>
        <v>0</v>
      </c>
      <c r="K24" s="49">
        <f>SUM(K25:K27)</f>
        <v>0</v>
      </c>
      <c r="L24" s="50">
        <f>SUM(L25:L27)</f>
        <v>0</v>
      </c>
    </row>
    <row r="25" spans="1:12" ht="21" hidden="1">
      <c r="A25" s="51"/>
      <c r="B25" s="51"/>
      <c r="C25" s="52"/>
      <c r="D25" s="53"/>
      <c r="E25" s="53"/>
      <c r="F25" s="53"/>
      <c r="G25" s="53"/>
      <c r="H25" s="54"/>
      <c r="I25" s="55">
        <f>J25+K25</f>
        <v>0</v>
      </c>
      <c r="J25" s="55"/>
      <c r="K25" s="55"/>
      <c r="L25" s="56"/>
    </row>
    <row r="26" spans="1:12" ht="21" hidden="1">
      <c r="A26" s="51"/>
      <c r="B26" s="51"/>
      <c r="C26" s="52"/>
      <c r="D26" s="53"/>
      <c r="E26" s="53"/>
      <c r="F26" s="53"/>
      <c r="G26" s="53"/>
      <c r="H26" s="54"/>
      <c r="I26" s="55">
        <f>J26+K26</f>
        <v>0</v>
      </c>
      <c r="J26" s="55"/>
      <c r="K26" s="55"/>
      <c r="L26" s="56"/>
    </row>
    <row r="27" spans="1:12" ht="21" hidden="1">
      <c r="A27" s="51"/>
      <c r="B27" s="51"/>
      <c r="C27" s="57"/>
      <c r="D27" s="53"/>
      <c r="E27" s="53"/>
      <c r="F27" s="53"/>
      <c r="G27" s="53"/>
      <c r="H27" s="54"/>
      <c r="I27" s="55">
        <f>J27+K27</f>
        <v>0</v>
      </c>
      <c r="J27" s="55"/>
      <c r="K27" s="55"/>
      <c r="L27" s="56"/>
    </row>
    <row r="28" spans="1:12" ht="21" hidden="1">
      <c r="A28" s="46"/>
      <c r="B28" s="46"/>
      <c r="C28" s="47">
        <v>94020</v>
      </c>
      <c r="D28" s="48"/>
      <c r="E28" s="239" t="s">
        <v>27</v>
      </c>
      <c r="F28" s="240"/>
      <c r="G28" s="240"/>
      <c r="H28" s="241"/>
      <c r="I28" s="49">
        <f>SUM(I29:I31)</f>
        <v>0</v>
      </c>
      <c r="J28" s="49">
        <f>SUM(J29:J31)</f>
        <v>0</v>
      </c>
      <c r="K28" s="49">
        <f>SUM(K29:K31)</f>
        <v>0</v>
      </c>
      <c r="L28" s="50">
        <f>SUM(L29:L31)</f>
        <v>0</v>
      </c>
    </row>
    <row r="29" spans="1:12" ht="21" hidden="1">
      <c r="A29" s="51"/>
      <c r="B29" s="51"/>
      <c r="C29" s="52"/>
      <c r="D29" s="53"/>
      <c r="E29" s="53"/>
      <c r="F29" s="53"/>
      <c r="G29" s="53"/>
      <c r="H29" s="54"/>
      <c r="I29" s="55">
        <f>J29+K29</f>
        <v>0</v>
      </c>
      <c r="J29" s="55"/>
      <c r="K29" s="55"/>
      <c r="L29" s="56"/>
    </row>
    <row r="30" spans="1:12" ht="21" hidden="1">
      <c r="A30" s="51"/>
      <c r="B30" s="51"/>
      <c r="C30" s="52"/>
      <c r="D30" s="53"/>
      <c r="E30" s="53"/>
      <c r="F30" s="53"/>
      <c r="G30" s="53"/>
      <c r="H30" s="54"/>
      <c r="I30" s="55">
        <f>J30+K30</f>
        <v>0</v>
      </c>
      <c r="J30" s="55"/>
      <c r="K30" s="55"/>
      <c r="L30" s="56"/>
    </row>
    <row r="31" spans="1:12" ht="21" hidden="1">
      <c r="A31" s="51"/>
      <c r="B31" s="51"/>
      <c r="C31" s="57"/>
      <c r="D31" s="53"/>
      <c r="E31" s="53"/>
      <c r="F31" s="53"/>
      <c r="G31" s="53"/>
      <c r="H31" s="54"/>
      <c r="I31" s="55">
        <f>J31+K31</f>
        <v>0</v>
      </c>
      <c r="J31" s="55"/>
      <c r="K31" s="55"/>
      <c r="L31" s="56"/>
    </row>
    <row r="32" spans="1:12" ht="21" hidden="1">
      <c r="A32" s="46"/>
      <c r="B32" s="46"/>
      <c r="C32" s="47">
        <v>95220</v>
      </c>
      <c r="D32" s="48"/>
      <c r="E32" s="239" t="s">
        <v>71</v>
      </c>
      <c r="F32" s="240"/>
      <c r="G32" s="240"/>
      <c r="H32" s="241"/>
      <c r="I32" s="49">
        <f>SUM(I33:I35)</f>
        <v>0</v>
      </c>
      <c r="J32" s="49">
        <f>SUM(J33:J35)</f>
        <v>0</v>
      </c>
      <c r="K32" s="49">
        <f>SUM(K33:K35)</f>
        <v>0</v>
      </c>
      <c r="L32" s="50">
        <f>SUM(L33:L35)</f>
        <v>0</v>
      </c>
    </row>
    <row r="33" spans="1:12" ht="21" hidden="1">
      <c r="A33" s="51"/>
      <c r="B33" s="51"/>
      <c r="C33" s="52"/>
      <c r="D33" s="53"/>
      <c r="E33" s="53"/>
      <c r="F33" s="53"/>
      <c r="G33" s="53"/>
      <c r="H33" s="54"/>
      <c r="I33" s="55">
        <f>J33+K33</f>
        <v>0</v>
      </c>
      <c r="J33" s="55"/>
      <c r="K33" s="55"/>
      <c r="L33" s="56"/>
    </row>
    <row r="34" spans="1:12" ht="21" hidden="1">
      <c r="A34" s="51"/>
      <c r="B34" s="51"/>
      <c r="C34" s="52"/>
      <c r="D34" s="53"/>
      <c r="E34" s="53"/>
      <c r="F34" s="53"/>
      <c r="G34" s="53"/>
      <c r="H34" s="54"/>
      <c r="I34" s="55">
        <f>J34+K34</f>
        <v>0</v>
      </c>
      <c r="J34" s="55"/>
      <c r="K34" s="55"/>
      <c r="L34" s="56"/>
    </row>
    <row r="35" spans="1:12" ht="21" hidden="1">
      <c r="A35" s="51"/>
      <c r="B35" s="51"/>
      <c r="C35" s="57"/>
      <c r="D35" s="53"/>
      <c r="E35" s="53"/>
      <c r="F35" s="53"/>
      <c r="G35" s="53"/>
      <c r="H35" s="54"/>
      <c r="I35" s="55">
        <f>J35+K35</f>
        <v>0</v>
      </c>
      <c r="J35" s="55"/>
      <c r="K35" s="55"/>
      <c r="L35" s="56"/>
    </row>
    <row r="36" spans="1:12" ht="21" hidden="1">
      <c r="A36" s="46"/>
      <c r="B36" s="46"/>
      <c r="C36" s="47">
        <v>96140</v>
      </c>
      <c r="D36" s="48"/>
      <c r="E36" s="239" t="s">
        <v>79</v>
      </c>
      <c r="F36" s="240"/>
      <c r="G36" s="240"/>
      <c r="H36" s="241"/>
      <c r="I36" s="49">
        <f>SUM(I37:I39)</f>
        <v>0</v>
      </c>
      <c r="J36" s="49">
        <f>SUM(J37:J39)</f>
        <v>0</v>
      </c>
      <c r="K36" s="49">
        <f>SUM(K37:K39)</f>
        <v>0</v>
      </c>
      <c r="L36" s="50">
        <f>SUM(L37:L39)</f>
        <v>0</v>
      </c>
    </row>
    <row r="37" spans="1:12" ht="21" hidden="1">
      <c r="A37" s="51"/>
      <c r="B37" s="51"/>
      <c r="C37" s="51"/>
      <c r="D37" s="53"/>
      <c r="E37" s="53"/>
      <c r="F37" s="53"/>
      <c r="G37" s="53"/>
      <c r="H37" s="54"/>
      <c r="I37" s="55">
        <f>J37+K37</f>
        <v>0</v>
      </c>
      <c r="J37" s="55"/>
      <c r="K37" s="55"/>
      <c r="L37" s="56"/>
    </row>
    <row r="38" spans="1:12" ht="21" hidden="1">
      <c r="A38" s="51"/>
      <c r="B38" s="51"/>
      <c r="C38" s="51"/>
      <c r="D38" s="53"/>
      <c r="E38" s="53"/>
      <c r="F38" s="53"/>
      <c r="G38" s="53"/>
      <c r="H38" s="54"/>
      <c r="I38" s="55">
        <f>J38+K38</f>
        <v>0</v>
      </c>
      <c r="J38" s="55"/>
      <c r="K38" s="55"/>
      <c r="L38" s="56"/>
    </row>
    <row r="39" spans="1:12" ht="21" hidden="1">
      <c r="A39" s="51"/>
      <c r="B39" s="51"/>
      <c r="C39" s="51"/>
      <c r="D39" s="53"/>
      <c r="E39" s="53"/>
      <c r="F39" s="53"/>
      <c r="G39" s="53"/>
      <c r="H39" s="54"/>
      <c r="I39" s="55">
        <f>J39+K39</f>
        <v>0</v>
      </c>
      <c r="J39" s="55"/>
      <c r="K39" s="55"/>
      <c r="L39" s="56"/>
    </row>
    <row r="40" spans="1:12" ht="21">
      <c r="A40" s="58">
        <v>618</v>
      </c>
      <c r="B40" s="246" t="s">
        <v>114</v>
      </c>
      <c r="C40" s="247"/>
      <c r="D40" s="247"/>
      <c r="E40" s="247"/>
      <c r="F40" s="247"/>
      <c r="G40" s="248"/>
      <c r="H40" s="59" t="s">
        <v>95</v>
      </c>
      <c r="I40" s="60">
        <f>I54+I195+I223+I227</f>
        <v>2520811</v>
      </c>
      <c r="J40" s="60">
        <f>J54+J195+J223+J227</f>
        <v>510092</v>
      </c>
      <c r="K40" s="60">
        <f>K54+K195+K223+K227</f>
        <v>2010719</v>
      </c>
      <c r="L40" s="61">
        <f>L54+L195+L223+L227</f>
        <v>0</v>
      </c>
    </row>
    <row r="41" spans="1:12" ht="21" hidden="1">
      <c r="A41" s="62"/>
      <c r="B41" s="62"/>
      <c r="C41" s="63">
        <v>160</v>
      </c>
      <c r="D41" s="249" t="s">
        <v>55</v>
      </c>
      <c r="E41" s="250"/>
      <c r="F41" s="250"/>
      <c r="G41" s="250"/>
      <c r="H41" s="251"/>
      <c r="I41" s="64">
        <f>I42+I46</f>
        <v>0</v>
      </c>
      <c r="J41" s="64">
        <f>J42+J46</f>
        <v>0</v>
      </c>
      <c r="K41" s="64">
        <f>K42+K46</f>
        <v>0</v>
      </c>
      <c r="L41" s="65">
        <f>L42+L46</f>
        <v>0</v>
      </c>
    </row>
    <row r="42" spans="1:12" ht="21" hidden="1">
      <c r="A42" s="46"/>
      <c r="B42" s="46"/>
      <c r="C42" s="46"/>
      <c r="D42" s="48"/>
      <c r="E42" s="243" t="s">
        <v>55</v>
      </c>
      <c r="F42" s="244"/>
      <c r="G42" s="244"/>
      <c r="H42" s="245"/>
      <c r="I42" s="66">
        <f>SUM(I43:I45)</f>
        <v>0</v>
      </c>
      <c r="J42" s="66">
        <f>SUM(J43:J45)</f>
        <v>0</v>
      </c>
      <c r="K42" s="66">
        <f>SUM(K43:K45)</f>
        <v>0</v>
      </c>
      <c r="L42" s="50">
        <f>SUM(L43:L45)</f>
        <v>0</v>
      </c>
    </row>
    <row r="43" spans="1:12" ht="21" hidden="1">
      <c r="A43" s="51"/>
      <c r="B43" s="51"/>
      <c r="C43" s="51"/>
      <c r="D43" s="53"/>
      <c r="E43" s="53"/>
      <c r="F43" s="53"/>
      <c r="G43" s="53"/>
      <c r="H43" s="54"/>
      <c r="I43" s="67">
        <f>J43+K43</f>
        <v>0</v>
      </c>
      <c r="J43" s="67"/>
      <c r="K43" s="67"/>
      <c r="L43" s="56"/>
    </row>
    <row r="44" spans="1:12" ht="21" hidden="1">
      <c r="A44" s="51"/>
      <c r="B44" s="51"/>
      <c r="C44" s="51"/>
      <c r="D44" s="53"/>
      <c r="E44" s="53"/>
      <c r="F44" s="53"/>
      <c r="G44" s="53"/>
      <c r="H44" s="54"/>
      <c r="I44" s="67">
        <f>J44+K44</f>
        <v>0</v>
      </c>
      <c r="J44" s="67"/>
      <c r="K44" s="67"/>
      <c r="L44" s="56"/>
    </row>
    <row r="45" spans="1:12" ht="21" hidden="1">
      <c r="A45" s="51"/>
      <c r="B45" s="51"/>
      <c r="C45" s="51"/>
      <c r="D45" s="53"/>
      <c r="E45" s="53"/>
      <c r="F45" s="53"/>
      <c r="G45" s="53"/>
      <c r="H45" s="54"/>
      <c r="I45" s="67">
        <f>J45+K45</f>
        <v>0</v>
      </c>
      <c r="J45" s="68"/>
      <c r="K45" s="68"/>
      <c r="L45" s="69"/>
    </row>
    <row r="46" spans="1:12" ht="21" hidden="1">
      <c r="A46" s="46"/>
      <c r="B46" s="46"/>
      <c r="C46" s="46"/>
      <c r="D46" s="48"/>
      <c r="E46" s="243" t="s">
        <v>73</v>
      </c>
      <c r="F46" s="244"/>
      <c r="G46" s="244"/>
      <c r="H46" s="245"/>
      <c r="I46" s="66">
        <f>SUM(I47:I49)</f>
        <v>0</v>
      </c>
      <c r="J46" s="66">
        <f>SUM(J47:J49)</f>
        <v>0</v>
      </c>
      <c r="K46" s="66">
        <f>SUM(K47:K49)</f>
        <v>0</v>
      </c>
      <c r="L46" s="50">
        <f>SUM(L47:L49)</f>
        <v>0</v>
      </c>
    </row>
    <row r="47" spans="1:12" ht="21" hidden="1">
      <c r="A47" s="51"/>
      <c r="B47" s="51"/>
      <c r="C47" s="51"/>
      <c r="D47" s="53"/>
      <c r="E47" s="53"/>
      <c r="F47" s="53"/>
      <c r="G47" s="53"/>
      <c r="H47" s="54"/>
      <c r="I47" s="67">
        <f>J47+K47</f>
        <v>0</v>
      </c>
      <c r="J47" s="67"/>
      <c r="K47" s="67"/>
      <c r="L47" s="56"/>
    </row>
    <row r="48" spans="1:12" ht="21" hidden="1">
      <c r="A48" s="51"/>
      <c r="B48" s="51"/>
      <c r="C48" s="51"/>
      <c r="D48" s="53"/>
      <c r="E48" s="53"/>
      <c r="F48" s="53"/>
      <c r="G48" s="53"/>
      <c r="H48" s="54"/>
      <c r="I48" s="67">
        <f>J48+K48</f>
        <v>0</v>
      </c>
      <c r="J48" s="67"/>
      <c r="K48" s="67"/>
      <c r="L48" s="56"/>
    </row>
    <row r="49" spans="1:12" ht="21" hidden="1">
      <c r="A49" s="51"/>
      <c r="B49" s="51"/>
      <c r="C49" s="51"/>
      <c r="D49" s="53"/>
      <c r="E49" s="53"/>
      <c r="F49" s="53"/>
      <c r="G49" s="53"/>
      <c r="H49" s="54"/>
      <c r="I49" s="67">
        <f>J49+K49</f>
        <v>0</v>
      </c>
      <c r="J49" s="67"/>
      <c r="K49" s="67"/>
      <c r="L49" s="56"/>
    </row>
    <row r="50" spans="1:12" ht="21" hidden="1">
      <c r="A50" s="62"/>
      <c r="B50" s="62"/>
      <c r="C50" s="62"/>
      <c r="D50" s="249" t="s">
        <v>41</v>
      </c>
      <c r="E50" s="250"/>
      <c r="F50" s="250"/>
      <c r="G50" s="250"/>
      <c r="H50" s="251"/>
      <c r="I50" s="64">
        <f>SUM(I51:I53)</f>
        <v>0</v>
      </c>
      <c r="J50" s="64">
        <f>SUM(J51:J53)</f>
        <v>0</v>
      </c>
      <c r="K50" s="64">
        <f>SUM(K51:K53)</f>
        <v>0</v>
      </c>
      <c r="L50" s="65">
        <f>SUM(L51:L53)</f>
        <v>0</v>
      </c>
    </row>
    <row r="51" spans="1:12" ht="21" hidden="1">
      <c r="A51" s="51"/>
      <c r="B51" s="51"/>
      <c r="C51" s="51"/>
      <c r="D51" s="53"/>
      <c r="E51" s="53"/>
      <c r="F51" s="53"/>
      <c r="G51" s="53"/>
      <c r="H51" s="54"/>
      <c r="I51" s="67">
        <f>J51+K51</f>
        <v>0</v>
      </c>
      <c r="J51" s="68"/>
      <c r="K51" s="68"/>
      <c r="L51" s="69"/>
    </row>
    <row r="52" spans="1:12" ht="21" hidden="1">
      <c r="A52" s="51"/>
      <c r="B52" s="51"/>
      <c r="C52" s="51"/>
      <c r="D52" s="53"/>
      <c r="E52" s="53"/>
      <c r="F52" s="53"/>
      <c r="G52" s="53"/>
      <c r="H52" s="54"/>
      <c r="I52" s="67">
        <f>J52+K52</f>
        <v>0</v>
      </c>
      <c r="J52" s="67"/>
      <c r="K52" s="67"/>
      <c r="L52" s="56"/>
    </row>
    <row r="53" spans="1:12" ht="21" hidden="1">
      <c r="A53" s="51"/>
      <c r="B53" s="51"/>
      <c r="C53" s="51"/>
      <c r="D53" s="53"/>
      <c r="E53" s="53"/>
      <c r="F53" s="53"/>
      <c r="G53" s="53"/>
      <c r="H53" s="54"/>
      <c r="I53" s="67">
        <f>J53+K53</f>
        <v>0</v>
      </c>
      <c r="J53" s="67"/>
      <c r="K53" s="67"/>
      <c r="L53" s="56"/>
    </row>
    <row r="54" spans="1:12" ht="21">
      <c r="A54" s="62"/>
      <c r="B54" s="62"/>
      <c r="C54" s="63">
        <v>163</v>
      </c>
      <c r="D54" s="249" t="s">
        <v>104</v>
      </c>
      <c r="E54" s="250"/>
      <c r="F54" s="250"/>
      <c r="G54" s="250"/>
      <c r="H54" s="251"/>
      <c r="I54" s="64">
        <f>I55+I59+I68</f>
        <v>2283184</v>
      </c>
      <c r="J54" s="64">
        <f>J55+J59+J68</f>
        <v>322465</v>
      </c>
      <c r="K54" s="64">
        <f>K55+K59+K68</f>
        <v>1960719</v>
      </c>
      <c r="L54" s="70">
        <f>L55++L73+L77+L81+L85+L89</f>
        <v>0</v>
      </c>
    </row>
    <row r="55" spans="1:12" ht="21">
      <c r="A55" s="46"/>
      <c r="B55" s="46"/>
      <c r="C55" s="46">
        <v>16308</v>
      </c>
      <c r="D55" s="48"/>
      <c r="E55" s="243" t="s">
        <v>56</v>
      </c>
      <c r="F55" s="244"/>
      <c r="G55" s="244"/>
      <c r="H55" s="245"/>
      <c r="I55" s="66">
        <f>SUM(I56:I58)</f>
        <v>200000</v>
      </c>
      <c r="J55" s="66">
        <f>SUM(J56:J58)</f>
        <v>0</v>
      </c>
      <c r="K55" s="66">
        <f>SUM(K56:K58)</f>
        <v>200000</v>
      </c>
      <c r="L55" s="50">
        <f>SUM(L56:L72)</f>
        <v>0</v>
      </c>
    </row>
    <row r="56" spans="1:12" ht="42">
      <c r="A56" s="51"/>
      <c r="B56" s="51"/>
      <c r="C56" s="51"/>
      <c r="D56" s="53"/>
      <c r="E56" s="53"/>
      <c r="F56" s="53">
        <v>89464</v>
      </c>
      <c r="G56" s="53"/>
      <c r="H56" s="147" t="s">
        <v>145</v>
      </c>
      <c r="I56" s="71">
        <f aca="true" t="shared" si="0" ref="I56:I67">J56+K56</f>
        <v>120000</v>
      </c>
      <c r="J56" s="71"/>
      <c r="K56" s="71">
        <v>120000</v>
      </c>
      <c r="L56" s="56"/>
    </row>
    <row r="57" spans="1:12" ht="21">
      <c r="A57" s="51"/>
      <c r="B57" s="51"/>
      <c r="C57" s="51"/>
      <c r="D57" s="53"/>
      <c r="E57" s="53"/>
      <c r="F57" s="186">
        <v>47060</v>
      </c>
      <c r="G57" s="53"/>
      <c r="H57" s="147" t="s">
        <v>168</v>
      </c>
      <c r="I57" s="71">
        <f t="shared" si="0"/>
        <v>20000</v>
      </c>
      <c r="J57" s="71"/>
      <c r="K57" s="71">
        <v>20000</v>
      </c>
      <c r="L57" s="56"/>
    </row>
    <row r="58" spans="1:12" ht="21">
      <c r="A58" s="51"/>
      <c r="B58" s="51"/>
      <c r="C58" s="51"/>
      <c r="D58" s="53"/>
      <c r="E58" s="53"/>
      <c r="F58" s="53">
        <v>51688</v>
      </c>
      <c r="G58" s="53"/>
      <c r="H58" s="147" t="s">
        <v>156</v>
      </c>
      <c r="I58" s="71">
        <f t="shared" si="0"/>
        <v>60000</v>
      </c>
      <c r="J58" s="71"/>
      <c r="K58" s="71">
        <v>60000</v>
      </c>
      <c r="L58" s="56"/>
    </row>
    <row r="59" spans="1:12" ht="21">
      <c r="A59" s="46"/>
      <c r="B59" s="46"/>
      <c r="C59" s="46">
        <v>66345</v>
      </c>
      <c r="D59" s="48"/>
      <c r="E59" s="243" t="s">
        <v>139</v>
      </c>
      <c r="F59" s="244"/>
      <c r="G59" s="244"/>
      <c r="H59" s="245"/>
      <c r="I59" s="66">
        <f>SUM(I60:I67)</f>
        <v>1354835</v>
      </c>
      <c r="J59" s="66">
        <f>SUM(J60:J67)</f>
        <v>289554</v>
      </c>
      <c r="K59" s="66">
        <f>SUM(K60:K67)</f>
        <v>1065281</v>
      </c>
      <c r="L59" s="56"/>
    </row>
    <row r="60" spans="1:12" s="302" customFormat="1" ht="42">
      <c r="A60" s="300"/>
      <c r="B60" s="300"/>
      <c r="C60" s="300"/>
      <c r="D60" s="166"/>
      <c r="E60" s="166"/>
      <c r="F60" s="166">
        <v>48670</v>
      </c>
      <c r="G60" s="166"/>
      <c r="H60" s="147" t="s">
        <v>163</v>
      </c>
      <c r="I60" s="71">
        <f t="shared" si="0"/>
        <v>40000</v>
      </c>
      <c r="J60" s="71"/>
      <c r="K60" s="71">
        <v>40000</v>
      </c>
      <c r="L60" s="301"/>
    </row>
    <row r="61" spans="1:12" s="302" customFormat="1" ht="63">
      <c r="A61" s="300"/>
      <c r="B61" s="300"/>
      <c r="C61" s="300"/>
      <c r="D61" s="166"/>
      <c r="E61" s="166"/>
      <c r="F61" s="166">
        <v>51653</v>
      </c>
      <c r="G61" s="166"/>
      <c r="H61" s="147" t="s">
        <v>186</v>
      </c>
      <c r="I61" s="71">
        <f t="shared" si="0"/>
        <v>600000</v>
      </c>
      <c r="J61" s="71">
        <v>159554</v>
      </c>
      <c r="K61" s="71">
        <v>440446</v>
      </c>
      <c r="L61" s="301"/>
    </row>
    <row r="62" spans="1:12" s="302" customFormat="1" ht="42">
      <c r="A62" s="300"/>
      <c r="B62" s="300"/>
      <c r="C62" s="300"/>
      <c r="D62" s="166"/>
      <c r="E62" s="166"/>
      <c r="F62" s="166">
        <v>49801</v>
      </c>
      <c r="G62" s="166"/>
      <c r="H62" s="147" t="s">
        <v>159</v>
      </c>
      <c r="I62" s="71">
        <f t="shared" si="0"/>
        <v>330000</v>
      </c>
      <c r="J62" s="71">
        <v>130000</v>
      </c>
      <c r="K62" s="71">
        <v>200000</v>
      </c>
      <c r="L62" s="301"/>
    </row>
    <row r="63" spans="1:12" s="302" customFormat="1" ht="63">
      <c r="A63" s="300"/>
      <c r="B63" s="300"/>
      <c r="C63" s="300"/>
      <c r="D63" s="166"/>
      <c r="E63" s="166"/>
      <c r="F63" s="166">
        <v>45697</v>
      </c>
      <c r="G63" s="166"/>
      <c r="H63" s="147" t="s">
        <v>142</v>
      </c>
      <c r="I63" s="71">
        <f t="shared" si="0"/>
        <v>50000</v>
      </c>
      <c r="J63" s="71"/>
      <c r="K63" s="71">
        <v>50000</v>
      </c>
      <c r="L63" s="301"/>
    </row>
    <row r="64" spans="1:12" s="302" customFormat="1" ht="42">
      <c r="A64" s="300"/>
      <c r="B64" s="300"/>
      <c r="C64" s="300"/>
      <c r="D64" s="166"/>
      <c r="E64" s="166"/>
      <c r="F64" s="166">
        <v>51662</v>
      </c>
      <c r="G64" s="166"/>
      <c r="H64" s="147" t="s">
        <v>187</v>
      </c>
      <c r="I64" s="71">
        <f t="shared" si="0"/>
        <v>28500</v>
      </c>
      <c r="J64" s="71"/>
      <c r="K64" s="71">
        <v>28500</v>
      </c>
      <c r="L64" s="301"/>
    </row>
    <row r="65" spans="1:12" s="302" customFormat="1" ht="84">
      <c r="A65" s="300"/>
      <c r="B65" s="300"/>
      <c r="C65" s="300"/>
      <c r="D65" s="166"/>
      <c r="E65" s="166"/>
      <c r="F65" s="166">
        <v>51659</v>
      </c>
      <c r="G65" s="166"/>
      <c r="H65" s="147" t="s">
        <v>188</v>
      </c>
      <c r="I65" s="71">
        <f>J65+K65</f>
        <v>106335</v>
      </c>
      <c r="J65" s="71"/>
      <c r="K65" s="71">
        <v>106335</v>
      </c>
      <c r="L65" s="301"/>
    </row>
    <row r="66" spans="1:12" s="302" customFormat="1" ht="84">
      <c r="A66" s="300"/>
      <c r="B66" s="300"/>
      <c r="C66" s="300"/>
      <c r="D66" s="166"/>
      <c r="E66" s="166"/>
      <c r="F66" s="166">
        <v>51660</v>
      </c>
      <c r="G66" s="166"/>
      <c r="H66" s="147" t="s">
        <v>189</v>
      </c>
      <c r="I66" s="71">
        <f t="shared" si="0"/>
        <v>200000</v>
      </c>
      <c r="J66" s="71"/>
      <c r="K66" s="71">
        <v>200000</v>
      </c>
      <c r="L66" s="301"/>
    </row>
    <row r="67" spans="1:12" s="302" customFormat="1" ht="21">
      <c r="A67" s="300"/>
      <c r="B67" s="300"/>
      <c r="C67" s="300"/>
      <c r="D67" s="166"/>
      <c r="E67" s="166"/>
      <c r="F67" s="166"/>
      <c r="G67" s="166"/>
      <c r="H67" s="147"/>
      <c r="I67" s="71">
        <f t="shared" si="0"/>
        <v>0</v>
      </c>
      <c r="J67" s="71"/>
      <c r="K67" s="71"/>
      <c r="L67" s="301"/>
    </row>
    <row r="68" spans="1:12" ht="21">
      <c r="A68" s="46"/>
      <c r="B68" s="46"/>
      <c r="C68" s="46">
        <v>18008</v>
      </c>
      <c r="D68" s="48"/>
      <c r="E68" s="243" t="s">
        <v>140</v>
      </c>
      <c r="F68" s="244"/>
      <c r="G68" s="244"/>
      <c r="H68" s="245"/>
      <c r="I68" s="66">
        <f>SUM(I69:I194)</f>
        <v>728349</v>
      </c>
      <c r="J68" s="66">
        <f>SUM(J69:J194)</f>
        <v>32911</v>
      </c>
      <c r="K68" s="66">
        <f>SUM(K69:K194)</f>
        <v>695438</v>
      </c>
      <c r="L68" s="56"/>
    </row>
    <row r="69" spans="1:12" s="302" customFormat="1" ht="63">
      <c r="A69" s="300"/>
      <c r="B69" s="300"/>
      <c r="C69" s="300"/>
      <c r="D69" s="166"/>
      <c r="E69" s="166"/>
      <c r="F69" s="166">
        <v>51657</v>
      </c>
      <c r="G69" s="166"/>
      <c r="H69" s="164" t="s">
        <v>180</v>
      </c>
      <c r="I69" s="71">
        <f>J69+K69</f>
        <v>170000</v>
      </c>
      <c r="J69" s="71">
        <v>12911</v>
      </c>
      <c r="K69" s="71">
        <v>157089</v>
      </c>
      <c r="L69" s="301"/>
    </row>
    <row r="70" spans="1:12" s="302" customFormat="1" ht="63">
      <c r="A70" s="300"/>
      <c r="B70" s="300"/>
      <c r="C70" s="300"/>
      <c r="D70" s="166"/>
      <c r="E70" s="166"/>
      <c r="F70" s="166">
        <v>51664</v>
      </c>
      <c r="G70" s="166"/>
      <c r="H70" s="147" t="s">
        <v>181</v>
      </c>
      <c r="I70" s="71">
        <f>J70+K70</f>
        <v>190000</v>
      </c>
      <c r="J70" s="71">
        <v>10000</v>
      </c>
      <c r="K70" s="71">
        <v>180000</v>
      </c>
      <c r="L70" s="301"/>
    </row>
    <row r="71" spans="1:12" s="302" customFormat="1" ht="42">
      <c r="A71" s="300"/>
      <c r="B71" s="300"/>
      <c r="C71" s="300"/>
      <c r="D71" s="166"/>
      <c r="E71" s="166"/>
      <c r="F71" s="166">
        <v>51666</v>
      </c>
      <c r="G71" s="166"/>
      <c r="H71" s="147" t="s">
        <v>182</v>
      </c>
      <c r="I71" s="71">
        <f>J71+K71</f>
        <v>170000</v>
      </c>
      <c r="J71" s="71"/>
      <c r="K71" s="71">
        <v>170000</v>
      </c>
      <c r="L71" s="301"/>
    </row>
    <row r="72" spans="1:12" s="302" customFormat="1" ht="21">
      <c r="A72" s="300"/>
      <c r="B72" s="300"/>
      <c r="C72" s="300"/>
      <c r="D72" s="166"/>
      <c r="E72" s="166"/>
      <c r="F72" s="166">
        <v>49866</v>
      </c>
      <c r="G72" s="166"/>
      <c r="H72" s="147" t="s">
        <v>179</v>
      </c>
      <c r="I72" s="71">
        <f>J72+K72</f>
        <v>45000</v>
      </c>
      <c r="J72" s="71"/>
      <c r="K72" s="71">
        <v>45000</v>
      </c>
      <c r="L72" s="301"/>
    </row>
    <row r="73" spans="1:12" s="302" customFormat="1" ht="21" hidden="1">
      <c r="A73" s="303"/>
      <c r="B73" s="303"/>
      <c r="C73" s="303"/>
      <c r="D73" s="74"/>
      <c r="E73" s="242" t="s">
        <v>76</v>
      </c>
      <c r="F73" s="242"/>
      <c r="G73" s="242"/>
      <c r="H73" s="242"/>
      <c r="I73" s="71">
        <f aca="true" t="shared" si="1" ref="I73:I136">J73+K73</f>
        <v>0</v>
      </c>
      <c r="J73" s="167"/>
      <c r="K73" s="167">
        <f>SUM(K74:K76)</f>
        <v>0</v>
      </c>
      <c r="L73" s="304">
        <f>SUM(L74:L76)</f>
        <v>0</v>
      </c>
    </row>
    <row r="74" spans="1:12" s="302" customFormat="1" ht="21" hidden="1">
      <c r="A74" s="300"/>
      <c r="B74" s="300"/>
      <c r="C74" s="300"/>
      <c r="D74" s="166"/>
      <c r="E74" s="166"/>
      <c r="F74" s="166"/>
      <c r="G74" s="166"/>
      <c r="H74" s="165"/>
      <c r="I74" s="71">
        <f t="shared" si="1"/>
        <v>0</v>
      </c>
      <c r="J74" s="168"/>
      <c r="K74" s="168"/>
      <c r="L74" s="301"/>
    </row>
    <row r="75" spans="1:12" s="302" customFormat="1" ht="21" hidden="1">
      <c r="A75" s="300"/>
      <c r="B75" s="300"/>
      <c r="C75" s="300"/>
      <c r="D75" s="166"/>
      <c r="E75" s="166"/>
      <c r="F75" s="166"/>
      <c r="G75" s="166"/>
      <c r="H75" s="165"/>
      <c r="I75" s="71">
        <f t="shared" si="1"/>
        <v>0</v>
      </c>
      <c r="J75" s="168"/>
      <c r="K75" s="168"/>
      <c r="L75" s="301"/>
    </row>
    <row r="76" spans="1:12" s="302" customFormat="1" ht="21" hidden="1">
      <c r="A76" s="300"/>
      <c r="B76" s="300"/>
      <c r="C76" s="300"/>
      <c r="D76" s="166"/>
      <c r="E76" s="166"/>
      <c r="F76" s="166"/>
      <c r="G76" s="166"/>
      <c r="H76" s="165"/>
      <c r="I76" s="71">
        <f t="shared" si="1"/>
        <v>0</v>
      </c>
      <c r="J76" s="168"/>
      <c r="K76" s="168"/>
      <c r="L76" s="301"/>
    </row>
    <row r="77" spans="1:12" s="302" customFormat="1" ht="21" hidden="1">
      <c r="A77" s="303"/>
      <c r="B77" s="303"/>
      <c r="C77" s="303"/>
      <c r="D77" s="74"/>
      <c r="E77" s="242" t="s">
        <v>86</v>
      </c>
      <c r="F77" s="242"/>
      <c r="G77" s="242"/>
      <c r="H77" s="242"/>
      <c r="I77" s="71">
        <f t="shared" si="1"/>
        <v>0</v>
      </c>
      <c r="J77" s="167"/>
      <c r="K77" s="167">
        <f>SUM(K78:K80)</f>
        <v>0</v>
      </c>
      <c r="L77" s="304">
        <f>SUM(L78:L80)</f>
        <v>0</v>
      </c>
    </row>
    <row r="78" spans="1:12" s="302" customFormat="1" ht="21" hidden="1">
      <c r="A78" s="300"/>
      <c r="B78" s="300"/>
      <c r="C78" s="300"/>
      <c r="D78" s="166"/>
      <c r="E78" s="166"/>
      <c r="F78" s="166"/>
      <c r="G78" s="166"/>
      <c r="H78" s="165"/>
      <c r="I78" s="71">
        <f t="shared" si="1"/>
        <v>0</v>
      </c>
      <c r="J78" s="168"/>
      <c r="K78" s="168"/>
      <c r="L78" s="301"/>
    </row>
    <row r="79" spans="1:12" s="302" customFormat="1" ht="21" hidden="1">
      <c r="A79" s="300"/>
      <c r="B79" s="300"/>
      <c r="C79" s="300"/>
      <c r="D79" s="166"/>
      <c r="E79" s="166"/>
      <c r="F79" s="166"/>
      <c r="G79" s="166"/>
      <c r="H79" s="165"/>
      <c r="I79" s="71">
        <f t="shared" si="1"/>
        <v>0</v>
      </c>
      <c r="J79" s="168"/>
      <c r="K79" s="168"/>
      <c r="L79" s="301"/>
    </row>
    <row r="80" spans="1:12" s="302" customFormat="1" ht="21" hidden="1">
      <c r="A80" s="300"/>
      <c r="B80" s="300"/>
      <c r="C80" s="300"/>
      <c r="D80" s="166"/>
      <c r="E80" s="166"/>
      <c r="F80" s="166"/>
      <c r="G80" s="166"/>
      <c r="H80" s="165"/>
      <c r="I80" s="71">
        <f t="shared" si="1"/>
        <v>0</v>
      </c>
      <c r="J80" s="168"/>
      <c r="K80" s="168"/>
      <c r="L80" s="301"/>
    </row>
    <row r="81" spans="1:12" s="302" customFormat="1" ht="21" hidden="1">
      <c r="A81" s="303"/>
      <c r="B81" s="303"/>
      <c r="C81" s="303"/>
      <c r="D81" s="74"/>
      <c r="E81" s="242" t="s">
        <v>115</v>
      </c>
      <c r="F81" s="242"/>
      <c r="G81" s="242"/>
      <c r="H81" s="242"/>
      <c r="I81" s="71">
        <f t="shared" si="1"/>
        <v>0</v>
      </c>
      <c r="J81" s="167"/>
      <c r="K81" s="167">
        <f>SUM(K82:K84)</f>
        <v>0</v>
      </c>
      <c r="L81" s="304">
        <f>SUM(L82:L84)</f>
        <v>0</v>
      </c>
    </row>
    <row r="82" spans="1:12" s="302" customFormat="1" ht="21" hidden="1">
      <c r="A82" s="300"/>
      <c r="B82" s="300"/>
      <c r="C82" s="300"/>
      <c r="D82" s="166"/>
      <c r="E82" s="166"/>
      <c r="F82" s="166"/>
      <c r="G82" s="166"/>
      <c r="H82" s="165"/>
      <c r="I82" s="71">
        <f t="shared" si="1"/>
        <v>0</v>
      </c>
      <c r="J82" s="168"/>
      <c r="K82" s="168"/>
      <c r="L82" s="301"/>
    </row>
    <row r="83" spans="1:12" s="302" customFormat="1" ht="21" hidden="1">
      <c r="A83" s="300"/>
      <c r="B83" s="300"/>
      <c r="C83" s="300"/>
      <c r="D83" s="166"/>
      <c r="E83" s="166"/>
      <c r="F83" s="166"/>
      <c r="G83" s="166"/>
      <c r="H83" s="165"/>
      <c r="I83" s="71">
        <f t="shared" si="1"/>
        <v>0</v>
      </c>
      <c r="J83" s="168"/>
      <c r="K83" s="168"/>
      <c r="L83" s="301"/>
    </row>
    <row r="84" spans="1:12" s="302" customFormat="1" ht="21" hidden="1">
      <c r="A84" s="300"/>
      <c r="B84" s="300"/>
      <c r="C84" s="300"/>
      <c r="D84" s="166"/>
      <c r="E84" s="166"/>
      <c r="F84" s="166"/>
      <c r="G84" s="166"/>
      <c r="H84" s="165"/>
      <c r="I84" s="71">
        <f t="shared" si="1"/>
        <v>0</v>
      </c>
      <c r="J84" s="168"/>
      <c r="K84" s="168"/>
      <c r="L84" s="301"/>
    </row>
    <row r="85" spans="1:12" s="302" customFormat="1" ht="21" hidden="1">
      <c r="A85" s="303"/>
      <c r="B85" s="303"/>
      <c r="C85" s="303"/>
      <c r="D85" s="74"/>
      <c r="E85" s="242" t="s">
        <v>75</v>
      </c>
      <c r="F85" s="242"/>
      <c r="G85" s="242"/>
      <c r="H85" s="242"/>
      <c r="I85" s="71">
        <f t="shared" si="1"/>
        <v>0</v>
      </c>
      <c r="J85" s="167"/>
      <c r="K85" s="167">
        <f>SUM(K86:K88)</f>
        <v>0</v>
      </c>
      <c r="L85" s="304">
        <f>SUM(L86:L88)</f>
        <v>0</v>
      </c>
    </row>
    <row r="86" spans="1:12" s="302" customFormat="1" ht="21" hidden="1">
      <c r="A86" s="300"/>
      <c r="B86" s="300"/>
      <c r="C86" s="300"/>
      <c r="D86" s="166"/>
      <c r="E86" s="166"/>
      <c r="F86" s="166"/>
      <c r="G86" s="166"/>
      <c r="H86" s="165"/>
      <c r="I86" s="71">
        <f t="shared" si="1"/>
        <v>0</v>
      </c>
      <c r="J86" s="168"/>
      <c r="K86" s="168"/>
      <c r="L86" s="301"/>
    </row>
    <row r="87" spans="1:12" s="302" customFormat="1" ht="21" hidden="1">
      <c r="A87" s="300"/>
      <c r="B87" s="300"/>
      <c r="C87" s="300"/>
      <c r="D87" s="166"/>
      <c r="E87" s="166"/>
      <c r="F87" s="166"/>
      <c r="G87" s="166"/>
      <c r="H87" s="165"/>
      <c r="I87" s="71">
        <f t="shared" si="1"/>
        <v>0</v>
      </c>
      <c r="J87" s="168"/>
      <c r="K87" s="168"/>
      <c r="L87" s="301"/>
    </row>
    <row r="88" spans="1:12" s="302" customFormat="1" ht="21" hidden="1">
      <c r="A88" s="300"/>
      <c r="B88" s="300"/>
      <c r="C88" s="300"/>
      <c r="D88" s="166"/>
      <c r="E88" s="166"/>
      <c r="F88" s="166"/>
      <c r="G88" s="166"/>
      <c r="H88" s="165"/>
      <c r="I88" s="71">
        <f t="shared" si="1"/>
        <v>0</v>
      </c>
      <c r="J88" s="168"/>
      <c r="K88" s="168"/>
      <c r="L88" s="301"/>
    </row>
    <row r="89" spans="1:12" s="302" customFormat="1" ht="21" hidden="1">
      <c r="A89" s="303"/>
      <c r="B89" s="303"/>
      <c r="C89" s="303"/>
      <c r="D89" s="74"/>
      <c r="E89" s="242" t="s">
        <v>80</v>
      </c>
      <c r="F89" s="242"/>
      <c r="G89" s="242"/>
      <c r="H89" s="242"/>
      <c r="I89" s="71">
        <f t="shared" si="1"/>
        <v>0</v>
      </c>
      <c r="J89" s="167"/>
      <c r="K89" s="167">
        <f>SUM(K90:K92)</f>
        <v>0</v>
      </c>
      <c r="L89" s="304">
        <f>SUM(L90:L92)</f>
        <v>0</v>
      </c>
    </row>
    <row r="90" spans="1:12" s="302" customFormat="1" ht="21" hidden="1">
      <c r="A90" s="300"/>
      <c r="B90" s="300"/>
      <c r="C90" s="300"/>
      <c r="D90" s="166"/>
      <c r="E90" s="166"/>
      <c r="F90" s="166"/>
      <c r="G90" s="166"/>
      <c r="H90" s="165"/>
      <c r="I90" s="71">
        <f t="shared" si="1"/>
        <v>0</v>
      </c>
      <c r="J90" s="168"/>
      <c r="K90" s="168"/>
      <c r="L90" s="301"/>
    </row>
    <row r="91" spans="1:12" s="302" customFormat="1" ht="21" hidden="1">
      <c r="A91" s="300"/>
      <c r="B91" s="300"/>
      <c r="C91" s="300"/>
      <c r="D91" s="166"/>
      <c r="E91" s="166"/>
      <c r="F91" s="166"/>
      <c r="G91" s="166"/>
      <c r="H91" s="165"/>
      <c r="I91" s="71">
        <f t="shared" si="1"/>
        <v>0</v>
      </c>
      <c r="J91" s="168"/>
      <c r="K91" s="168"/>
      <c r="L91" s="301"/>
    </row>
    <row r="92" spans="1:12" s="302" customFormat="1" ht="21" hidden="1">
      <c r="A92" s="300"/>
      <c r="B92" s="300"/>
      <c r="C92" s="300"/>
      <c r="D92" s="166"/>
      <c r="E92" s="166"/>
      <c r="F92" s="166"/>
      <c r="G92" s="166"/>
      <c r="H92" s="165"/>
      <c r="I92" s="71">
        <f t="shared" si="1"/>
        <v>0</v>
      </c>
      <c r="J92" s="168"/>
      <c r="K92" s="168"/>
      <c r="L92" s="301"/>
    </row>
    <row r="93" spans="1:12" s="302" customFormat="1" ht="21" hidden="1">
      <c r="A93" s="305"/>
      <c r="B93" s="305"/>
      <c r="C93" s="306">
        <v>166</v>
      </c>
      <c r="D93" s="262" t="s">
        <v>105</v>
      </c>
      <c r="E93" s="262"/>
      <c r="F93" s="262"/>
      <c r="G93" s="262"/>
      <c r="H93" s="262"/>
      <c r="I93" s="71">
        <f t="shared" si="1"/>
        <v>0</v>
      </c>
      <c r="J93" s="169"/>
      <c r="K93" s="169">
        <f>SUM(K94:K96)</f>
        <v>0</v>
      </c>
      <c r="L93" s="307">
        <f>SUM(L94:L96)</f>
        <v>0</v>
      </c>
    </row>
    <row r="94" spans="1:12" s="302" customFormat="1" ht="21" hidden="1">
      <c r="A94" s="300"/>
      <c r="B94" s="300"/>
      <c r="C94" s="300"/>
      <c r="D94" s="166"/>
      <c r="E94" s="166"/>
      <c r="F94" s="166"/>
      <c r="G94" s="166"/>
      <c r="H94" s="165"/>
      <c r="I94" s="71">
        <f t="shared" si="1"/>
        <v>0</v>
      </c>
      <c r="J94" s="168"/>
      <c r="K94" s="168"/>
      <c r="L94" s="301"/>
    </row>
    <row r="95" spans="1:12" s="302" customFormat="1" ht="21" hidden="1">
      <c r="A95" s="300"/>
      <c r="B95" s="300"/>
      <c r="C95" s="300"/>
      <c r="D95" s="166"/>
      <c r="E95" s="166"/>
      <c r="F95" s="166"/>
      <c r="G95" s="166"/>
      <c r="H95" s="165"/>
      <c r="I95" s="71">
        <f t="shared" si="1"/>
        <v>0</v>
      </c>
      <c r="J95" s="168"/>
      <c r="K95" s="168"/>
      <c r="L95" s="301"/>
    </row>
    <row r="96" spans="1:12" s="302" customFormat="1" ht="21" hidden="1">
      <c r="A96" s="300"/>
      <c r="B96" s="300"/>
      <c r="C96" s="300"/>
      <c r="D96" s="166"/>
      <c r="E96" s="166"/>
      <c r="F96" s="166"/>
      <c r="G96" s="166"/>
      <c r="H96" s="165"/>
      <c r="I96" s="71">
        <f t="shared" si="1"/>
        <v>0</v>
      </c>
      <c r="J96" s="168"/>
      <c r="K96" s="168"/>
      <c r="L96" s="301"/>
    </row>
    <row r="97" spans="1:12" s="302" customFormat="1" ht="21" hidden="1">
      <c r="A97" s="305"/>
      <c r="B97" s="305"/>
      <c r="C97" s="306">
        <v>167</v>
      </c>
      <c r="D97" s="262" t="s">
        <v>17</v>
      </c>
      <c r="E97" s="262"/>
      <c r="F97" s="262"/>
      <c r="G97" s="262"/>
      <c r="H97" s="262"/>
      <c r="I97" s="71">
        <f t="shared" si="1"/>
        <v>0</v>
      </c>
      <c r="J97" s="169"/>
      <c r="K97" s="169">
        <f>SUM(K98:K100)</f>
        <v>0</v>
      </c>
      <c r="L97" s="307">
        <f>SUM(L98:L100)</f>
        <v>0</v>
      </c>
    </row>
    <row r="98" spans="1:12" s="302" customFormat="1" ht="21" hidden="1">
      <c r="A98" s="300"/>
      <c r="B98" s="300"/>
      <c r="C98" s="300"/>
      <c r="D98" s="166"/>
      <c r="E98" s="166"/>
      <c r="F98" s="166"/>
      <c r="G98" s="166"/>
      <c r="H98" s="165"/>
      <c r="I98" s="71">
        <f t="shared" si="1"/>
        <v>0</v>
      </c>
      <c r="J98" s="168"/>
      <c r="K98" s="168"/>
      <c r="L98" s="301"/>
    </row>
    <row r="99" spans="1:12" s="302" customFormat="1" ht="21" hidden="1">
      <c r="A99" s="300"/>
      <c r="B99" s="300"/>
      <c r="C99" s="300"/>
      <c r="D99" s="166"/>
      <c r="E99" s="166"/>
      <c r="F99" s="166"/>
      <c r="G99" s="166"/>
      <c r="H99" s="165"/>
      <c r="I99" s="71">
        <f t="shared" si="1"/>
        <v>0</v>
      </c>
      <c r="J99" s="168"/>
      <c r="K99" s="168"/>
      <c r="L99" s="301"/>
    </row>
    <row r="100" spans="1:12" s="302" customFormat="1" ht="21" hidden="1">
      <c r="A100" s="300"/>
      <c r="B100" s="300"/>
      <c r="C100" s="300"/>
      <c r="D100" s="166"/>
      <c r="E100" s="166"/>
      <c r="F100" s="166"/>
      <c r="G100" s="166"/>
      <c r="H100" s="165"/>
      <c r="I100" s="71">
        <f t="shared" si="1"/>
        <v>0</v>
      </c>
      <c r="J100" s="168"/>
      <c r="K100" s="168"/>
      <c r="L100" s="301"/>
    </row>
    <row r="101" spans="1:12" s="302" customFormat="1" ht="21" hidden="1">
      <c r="A101" s="305"/>
      <c r="B101" s="305"/>
      <c r="C101" s="306">
        <v>175</v>
      </c>
      <c r="D101" s="262" t="s">
        <v>106</v>
      </c>
      <c r="E101" s="262"/>
      <c r="F101" s="262"/>
      <c r="G101" s="262"/>
      <c r="H101" s="262"/>
      <c r="I101" s="71">
        <f t="shared" si="1"/>
        <v>0</v>
      </c>
      <c r="J101" s="169"/>
      <c r="K101" s="169">
        <f>K102+K106</f>
        <v>0</v>
      </c>
      <c r="L101" s="307">
        <f>L102+L106</f>
        <v>0</v>
      </c>
    </row>
    <row r="102" spans="1:12" s="302" customFormat="1" ht="21" hidden="1">
      <c r="A102" s="303"/>
      <c r="B102" s="303"/>
      <c r="C102" s="303"/>
      <c r="D102" s="74"/>
      <c r="E102" s="242" t="s">
        <v>110</v>
      </c>
      <c r="F102" s="242"/>
      <c r="G102" s="242"/>
      <c r="H102" s="242"/>
      <c r="I102" s="71">
        <f t="shared" si="1"/>
        <v>0</v>
      </c>
      <c r="J102" s="167"/>
      <c r="K102" s="167">
        <f>SUM(K103:K105)</f>
        <v>0</v>
      </c>
      <c r="L102" s="304">
        <f>SUM(L103:L105)</f>
        <v>0</v>
      </c>
    </row>
    <row r="103" spans="1:12" s="302" customFormat="1" ht="21" hidden="1">
      <c r="A103" s="300"/>
      <c r="B103" s="300"/>
      <c r="C103" s="300"/>
      <c r="D103" s="166"/>
      <c r="E103" s="166"/>
      <c r="F103" s="166"/>
      <c r="G103" s="166"/>
      <c r="H103" s="165"/>
      <c r="I103" s="71">
        <f t="shared" si="1"/>
        <v>0</v>
      </c>
      <c r="J103" s="168"/>
      <c r="K103" s="168"/>
      <c r="L103" s="301"/>
    </row>
    <row r="104" spans="1:12" s="302" customFormat="1" ht="21" hidden="1">
      <c r="A104" s="300"/>
      <c r="B104" s="300"/>
      <c r="C104" s="300"/>
      <c r="D104" s="166"/>
      <c r="E104" s="166"/>
      <c r="F104" s="166"/>
      <c r="G104" s="166"/>
      <c r="H104" s="165"/>
      <c r="I104" s="71">
        <f t="shared" si="1"/>
        <v>0</v>
      </c>
      <c r="J104" s="168"/>
      <c r="K104" s="168"/>
      <c r="L104" s="301"/>
    </row>
    <row r="105" spans="1:12" s="302" customFormat="1" ht="21" hidden="1">
      <c r="A105" s="300"/>
      <c r="B105" s="300"/>
      <c r="C105" s="300"/>
      <c r="D105" s="166"/>
      <c r="E105" s="166"/>
      <c r="F105" s="166"/>
      <c r="G105" s="166"/>
      <c r="H105" s="165"/>
      <c r="I105" s="71">
        <f t="shared" si="1"/>
        <v>0</v>
      </c>
      <c r="J105" s="168"/>
      <c r="K105" s="168"/>
      <c r="L105" s="301"/>
    </row>
    <row r="106" spans="1:12" s="302" customFormat="1" ht="21" hidden="1">
      <c r="A106" s="303"/>
      <c r="B106" s="303"/>
      <c r="C106" s="303"/>
      <c r="D106" s="74"/>
      <c r="E106" s="242" t="s">
        <v>109</v>
      </c>
      <c r="F106" s="242"/>
      <c r="G106" s="242"/>
      <c r="H106" s="242"/>
      <c r="I106" s="71">
        <f t="shared" si="1"/>
        <v>0</v>
      </c>
      <c r="J106" s="167"/>
      <c r="K106" s="167">
        <f>SUM(K107:K109)</f>
        <v>0</v>
      </c>
      <c r="L106" s="304">
        <f>SUM(L107:L109)</f>
        <v>0</v>
      </c>
    </row>
    <row r="107" spans="1:12" s="302" customFormat="1" ht="21" hidden="1">
      <c r="A107" s="300"/>
      <c r="B107" s="300"/>
      <c r="C107" s="300"/>
      <c r="D107" s="166"/>
      <c r="E107" s="166"/>
      <c r="F107" s="166"/>
      <c r="G107" s="166"/>
      <c r="H107" s="165"/>
      <c r="I107" s="71">
        <f t="shared" si="1"/>
        <v>0</v>
      </c>
      <c r="J107" s="168"/>
      <c r="K107" s="168"/>
      <c r="L107" s="301"/>
    </row>
    <row r="108" spans="1:12" s="302" customFormat="1" ht="21" hidden="1">
      <c r="A108" s="300"/>
      <c r="B108" s="300"/>
      <c r="C108" s="300"/>
      <c r="D108" s="166"/>
      <c r="E108" s="166"/>
      <c r="F108" s="166"/>
      <c r="G108" s="166"/>
      <c r="H108" s="165"/>
      <c r="I108" s="71">
        <f t="shared" si="1"/>
        <v>0</v>
      </c>
      <c r="J108" s="168"/>
      <c r="K108" s="168"/>
      <c r="L108" s="301"/>
    </row>
    <row r="109" spans="1:12" s="302" customFormat="1" ht="21" hidden="1">
      <c r="A109" s="300"/>
      <c r="B109" s="300"/>
      <c r="C109" s="300"/>
      <c r="D109" s="166"/>
      <c r="E109" s="166"/>
      <c r="F109" s="166"/>
      <c r="G109" s="166"/>
      <c r="H109" s="165"/>
      <c r="I109" s="71">
        <f t="shared" si="1"/>
        <v>0</v>
      </c>
      <c r="J109" s="168"/>
      <c r="K109" s="168"/>
      <c r="L109" s="301"/>
    </row>
    <row r="110" spans="1:12" s="302" customFormat="1" ht="21" hidden="1">
      <c r="A110" s="305"/>
      <c r="B110" s="305"/>
      <c r="C110" s="306">
        <v>180</v>
      </c>
      <c r="D110" s="262" t="s">
        <v>23</v>
      </c>
      <c r="E110" s="262"/>
      <c r="F110" s="262"/>
      <c r="G110" s="262"/>
      <c r="H110" s="262"/>
      <c r="I110" s="71">
        <f t="shared" si="1"/>
        <v>0</v>
      </c>
      <c r="J110" s="169"/>
      <c r="K110" s="169">
        <f>K111+K115+K119+K123+K127+K131+K135</f>
        <v>0</v>
      </c>
      <c r="L110" s="307">
        <f>L111+L115+L119+L123+L127+L131+L135</f>
        <v>0</v>
      </c>
    </row>
    <row r="111" spans="1:12" s="302" customFormat="1" ht="21" hidden="1">
      <c r="A111" s="303"/>
      <c r="B111" s="303"/>
      <c r="C111" s="303"/>
      <c r="D111" s="74"/>
      <c r="E111" s="242" t="s">
        <v>78</v>
      </c>
      <c r="F111" s="242"/>
      <c r="G111" s="242"/>
      <c r="H111" s="242"/>
      <c r="I111" s="71">
        <f t="shared" si="1"/>
        <v>0</v>
      </c>
      <c r="J111" s="167"/>
      <c r="K111" s="167">
        <f>SUM(K112:K114)</f>
        <v>0</v>
      </c>
      <c r="L111" s="304">
        <f>SUM(L112:L114)</f>
        <v>0</v>
      </c>
    </row>
    <row r="112" spans="1:12" s="302" customFormat="1" ht="21" hidden="1">
      <c r="A112" s="300"/>
      <c r="B112" s="300"/>
      <c r="C112" s="300"/>
      <c r="D112" s="166"/>
      <c r="E112" s="166"/>
      <c r="F112" s="166"/>
      <c r="G112" s="166"/>
      <c r="H112" s="165"/>
      <c r="I112" s="71">
        <f t="shared" si="1"/>
        <v>0</v>
      </c>
      <c r="J112" s="168"/>
      <c r="K112" s="168"/>
      <c r="L112" s="301"/>
    </row>
    <row r="113" spans="1:12" s="302" customFormat="1" ht="21" hidden="1">
      <c r="A113" s="300"/>
      <c r="B113" s="300"/>
      <c r="C113" s="300"/>
      <c r="D113" s="166"/>
      <c r="E113" s="166"/>
      <c r="F113" s="166"/>
      <c r="G113" s="166"/>
      <c r="H113" s="165"/>
      <c r="I113" s="71">
        <f t="shared" si="1"/>
        <v>0</v>
      </c>
      <c r="J113" s="168"/>
      <c r="K113" s="168"/>
      <c r="L113" s="301"/>
    </row>
    <row r="114" spans="1:12" s="302" customFormat="1" ht="21" hidden="1">
      <c r="A114" s="300"/>
      <c r="B114" s="300"/>
      <c r="C114" s="300"/>
      <c r="D114" s="166"/>
      <c r="E114" s="166"/>
      <c r="F114" s="166"/>
      <c r="G114" s="166"/>
      <c r="H114" s="165"/>
      <c r="I114" s="71">
        <f t="shared" si="1"/>
        <v>0</v>
      </c>
      <c r="J114" s="168"/>
      <c r="K114" s="168"/>
      <c r="L114" s="301"/>
    </row>
    <row r="115" spans="1:12" s="302" customFormat="1" ht="21" hidden="1">
      <c r="A115" s="303"/>
      <c r="B115" s="303"/>
      <c r="C115" s="303"/>
      <c r="D115" s="74"/>
      <c r="E115" s="242" t="s">
        <v>116</v>
      </c>
      <c r="F115" s="242"/>
      <c r="G115" s="242"/>
      <c r="H115" s="242"/>
      <c r="I115" s="71">
        <f t="shared" si="1"/>
        <v>0</v>
      </c>
      <c r="J115" s="167"/>
      <c r="K115" s="167">
        <f>SUM(K116:K118)</f>
        <v>0</v>
      </c>
      <c r="L115" s="304">
        <f>SUM(L116:L118)</f>
        <v>0</v>
      </c>
    </row>
    <row r="116" spans="1:12" s="302" customFormat="1" ht="21" hidden="1">
      <c r="A116" s="300"/>
      <c r="B116" s="300"/>
      <c r="C116" s="300"/>
      <c r="D116" s="166"/>
      <c r="E116" s="166"/>
      <c r="F116" s="166"/>
      <c r="G116" s="166"/>
      <c r="H116" s="165"/>
      <c r="I116" s="71">
        <f t="shared" si="1"/>
        <v>0</v>
      </c>
      <c r="J116" s="168"/>
      <c r="K116" s="168"/>
      <c r="L116" s="301"/>
    </row>
    <row r="117" spans="1:12" s="302" customFormat="1" ht="21" hidden="1">
      <c r="A117" s="300"/>
      <c r="B117" s="300"/>
      <c r="C117" s="300"/>
      <c r="D117" s="166"/>
      <c r="E117" s="166"/>
      <c r="F117" s="166"/>
      <c r="G117" s="166"/>
      <c r="H117" s="165"/>
      <c r="I117" s="71">
        <f t="shared" si="1"/>
        <v>0</v>
      </c>
      <c r="J117" s="168"/>
      <c r="K117" s="168"/>
      <c r="L117" s="301"/>
    </row>
    <row r="118" spans="1:12" s="302" customFormat="1" ht="21" hidden="1">
      <c r="A118" s="300"/>
      <c r="B118" s="300"/>
      <c r="C118" s="300"/>
      <c r="D118" s="166"/>
      <c r="E118" s="166"/>
      <c r="F118" s="166"/>
      <c r="G118" s="166"/>
      <c r="H118" s="165"/>
      <c r="I118" s="71">
        <f t="shared" si="1"/>
        <v>0</v>
      </c>
      <c r="J118" s="168"/>
      <c r="K118" s="168"/>
      <c r="L118" s="301"/>
    </row>
    <row r="119" spans="1:12" s="302" customFormat="1" ht="21" hidden="1">
      <c r="A119" s="303"/>
      <c r="B119" s="303"/>
      <c r="C119" s="303"/>
      <c r="D119" s="74"/>
      <c r="E119" s="242" t="s">
        <v>83</v>
      </c>
      <c r="F119" s="242"/>
      <c r="G119" s="242"/>
      <c r="H119" s="242"/>
      <c r="I119" s="71">
        <f t="shared" si="1"/>
        <v>0</v>
      </c>
      <c r="J119" s="167"/>
      <c r="K119" s="167">
        <f>SUM(K120:K122)</f>
        <v>0</v>
      </c>
      <c r="L119" s="304">
        <f>SUM(L120:L122)</f>
        <v>0</v>
      </c>
    </row>
    <row r="120" spans="1:12" s="302" customFormat="1" ht="21" hidden="1">
      <c r="A120" s="300"/>
      <c r="B120" s="300"/>
      <c r="C120" s="300"/>
      <c r="D120" s="166"/>
      <c r="E120" s="166"/>
      <c r="F120" s="166"/>
      <c r="G120" s="166"/>
      <c r="H120" s="165"/>
      <c r="I120" s="71">
        <f t="shared" si="1"/>
        <v>0</v>
      </c>
      <c r="J120" s="168"/>
      <c r="K120" s="168"/>
      <c r="L120" s="301"/>
    </row>
    <row r="121" spans="1:12" s="302" customFormat="1" ht="21" hidden="1">
      <c r="A121" s="300"/>
      <c r="B121" s="300"/>
      <c r="C121" s="300"/>
      <c r="D121" s="166"/>
      <c r="E121" s="166"/>
      <c r="F121" s="166"/>
      <c r="G121" s="166"/>
      <c r="H121" s="165"/>
      <c r="I121" s="71">
        <f t="shared" si="1"/>
        <v>0</v>
      </c>
      <c r="J121" s="168"/>
      <c r="K121" s="168"/>
      <c r="L121" s="301"/>
    </row>
    <row r="122" spans="1:12" s="302" customFormat="1" ht="21" hidden="1">
      <c r="A122" s="300"/>
      <c r="B122" s="300"/>
      <c r="C122" s="300"/>
      <c r="D122" s="166"/>
      <c r="E122" s="166"/>
      <c r="F122" s="166"/>
      <c r="G122" s="166"/>
      <c r="H122" s="165"/>
      <c r="I122" s="71">
        <f t="shared" si="1"/>
        <v>0</v>
      </c>
      <c r="J122" s="168"/>
      <c r="K122" s="168"/>
      <c r="L122" s="301"/>
    </row>
    <row r="123" spans="1:12" s="302" customFormat="1" ht="21" hidden="1">
      <c r="A123" s="303"/>
      <c r="B123" s="303"/>
      <c r="C123" s="303"/>
      <c r="D123" s="74"/>
      <c r="E123" s="242" t="s">
        <v>84</v>
      </c>
      <c r="F123" s="242"/>
      <c r="G123" s="242"/>
      <c r="H123" s="242"/>
      <c r="I123" s="71">
        <f t="shared" si="1"/>
        <v>0</v>
      </c>
      <c r="J123" s="167"/>
      <c r="K123" s="167">
        <f>SUM(K124:K126)</f>
        <v>0</v>
      </c>
      <c r="L123" s="304">
        <f>SUM(L124:L126)</f>
        <v>0</v>
      </c>
    </row>
    <row r="124" spans="1:12" s="302" customFormat="1" ht="21" hidden="1">
      <c r="A124" s="300"/>
      <c r="B124" s="300"/>
      <c r="C124" s="300"/>
      <c r="D124" s="166"/>
      <c r="E124" s="166"/>
      <c r="F124" s="166"/>
      <c r="G124" s="166"/>
      <c r="H124" s="165"/>
      <c r="I124" s="71">
        <f t="shared" si="1"/>
        <v>0</v>
      </c>
      <c r="J124" s="168"/>
      <c r="K124" s="168"/>
      <c r="L124" s="301"/>
    </row>
    <row r="125" spans="1:12" s="302" customFormat="1" ht="21" hidden="1">
      <c r="A125" s="300"/>
      <c r="B125" s="300"/>
      <c r="C125" s="300"/>
      <c r="D125" s="166"/>
      <c r="E125" s="166"/>
      <c r="F125" s="166"/>
      <c r="G125" s="166"/>
      <c r="H125" s="165"/>
      <c r="I125" s="71">
        <f t="shared" si="1"/>
        <v>0</v>
      </c>
      <c r="J125" s="168"/>
      <c r="K125" s="168"/>
      <c r="L125" s="301"/>
    </row>
    <row r="126" spans="1:12" s="302" customFormat="1" ht="21" hidden="1">
      <c r="A126" s="300"/>
      <c r="B126" s="300"/>
      <c r="C126" s="300"/>
      <c r="D126" s="166"/>
      <c r="E126" s="166"/>
      <c r="F126" s="166"/>
      <c r="G126" s="166"/>
      <c r="H126" s="165"/>
      <c r="I126" s="71">
        <f t="shared" si="1"/>
        <v>0</v>
      </c>
      <c r="J126" s="168"/>
      <c r="K126" s="168"/>
      <c r="L126" s="301"/>
    </row>
    <row r="127" spans="1:12" s="302" customFormat="1" ht="21" hidden="1">
      <c r="A127" s="303"/>
      <c r="B127" s="73"/>
      <c r="C127" s="73"/>
      <c r="D127" s="74"/>
      <c r="E127" s="242" t="s">
        <v>77</v>
      </c>
      <c r="F127" s="242"/>
      <c r="G127" s="242"/>
      <c r="H127" s="242"/>
      <c r="I127" s="71">
        <f t="shared" si="1"/>
        <v>0</v>
      </c>
      <c r="J127" s="167"/>
      <c r="K127" s="167">
        <f>SUM(K128:K130)</f>
        <v>0</v>
      </c>
      <c r="L127" s="304">
        <f>SUM(L128:L130)</f>
        <v>0</v>
      </c>
    </row>
    <row r="128" spans="1:12" s="302" customFormat="1" ht="21" hidden="1">
      <c r="A128" s="300"/>
      <c r="B128" s="300"/>
      <c r="C128" s="300"/>
      <c r="D128" s="166"/>
      <c r="E128" s="166"/>
      <c r="F128" s="166"/>
      <c r="G128" s="166"/>
      <c r="H128" s="165"/>
      <c r="I128" s="71">
        <f t="shared" si="1"/>
        <v>0</v>
      </c>
      <c r="J128" s="168"/>
      <c r="K128" s="168"/>
      <c r="L128" s="301"/>
    </row>
    <row r="129" spans="1:12" s="302" customFormat="1" ht="21" hidden="1">
      <c r="A129" s="300"/>
      <c r="B129" s="300"/>
      <c r="C129" s="300"/>
      <c r="D129" s="166"/>
      <c r="E129" s="166"/>
      <c r="F129" s="166"/>
      <c r="G129" s="166"/>
      <c r="H129" s="165"/>
      <c r="I129" s="71">
        <f t="shared" si="1"/>
        <v>0</v>
      </c>
      <c r="J129" s="168"/>
      <c r="K129" s="168"/>
      <c r="L129" s="301"/>
    </row>
    <row r="130" spans="1:12" s="302" customFormat="1" ht="21" hidden="1">
      <c r="A130" s="300"/>
      <c r="B130" s="300"/>
      <c r="C130" s="300"/>
      <c r="D130" s="166"/>
      <c r="E130" s="166"/>
      <c r="F130" s="166"/>
      <c r="G130" s="166"/>
      <c r="H130" s="165"/>
      <c r="I130" s="71">
        <f t="shared" si="1"/>
        <v>0</v>
      </c>
      <c r="J130" s="168"/>
      <c r="K130" s="168"/>
      <c r="L130" s="301"/>
    </row>
    <row r="131" spans="1:12" s="302" customFormat="1" ht="21" hidden="1">
      <c r="A131" s="303"/>
      <c r="B131" s="303"/>
      <c r="C131" s="303"/>
      <c r="D131" s="74"/>
      <c r="E131" s="242" t="s">
        <v>94</v>
      </c>
      <c r="F131" s="242"/>
      <c r="G131" s="242"/>
      <c r="H131" s="242"/>
      <c r="I131" s="71">
        <f t="shared" si="1"/>
        <v>0</v>
      </c>
      <c r="J131" s="167"/>
      <c r="K131" s="167">
        <f>SUM(K132:K134)</f>
        <v>0</v>
      </c>
      <c r="L131" s="304">
        <f>SUM(L132:L134)</f>
        <v>0</v>
      </c>
    </row>
    <row r="132" spans="1:12" s="302" customFormat="1" ht="21" hidden="1">
      <c r="A132" s="300"/>
      <c r="B132" s="300"/>
      <c r="C132" s="300"/>
      <c r="D132" s="166"/>
      <c r="E132" s="166"/>
      <c r="F132" s="166"/>
      <c r="G132" s="166"/>
      <c r="H132" s="165"/>
      <c r="I132" s="71">
        <f t="shared" si="1"/>
        <v>0</v>
      </c>
      <c r="J132" s="168"/>
      <c r="K132" s="168"/>
      <c r="L132" s="301"/>
    </row>
    <row r="133" spans="1:12" s="302" customFormat="1" ht="21" hidden="1">
      <c r="A133" s="300"/>
      <c r="B133" s="300"/>
      <c r="C133" s="300"/>
      <c r="D133" s="166"/>
      <c r="E133" s="166"/>
      <c r="F133" s="166"/>
      <c r="G133" s="166"/>
      <c r="H133" s="165"/>
      <c r="I133" s="71">
        <f t="shared" si="1"/>
        <v>0</v>
      </c>
      <c r="J133" s="168"/>
      <c r="K133" s="168"/>
      <c r="L133" s="301"/>
    </row>
    <row r="134" spans="1:12" s="302" customFormat="1" ht="21" hidden="1">
      <c r="A134" s="300"/>
      <c r="B134" s="300"/>
      <c r="C134" s="300"/>
      <c r="D134" s="166"/>
      <c r="E134" s="166"/>
      <c r="F134" s="166"/>
      <c r="G134" s="166"/>
      <c r="H134" s="165"/>
      <c r="I134" s="71">
        <f t="shared" si="1"/>
        <v>0</v>
      </c>
      <c r="J134" s="168"/>
      <c r="K134" s="168"/>
      <c r="L134" s="301"/>
    </row>
    <row r="135" spans="1:12" s="302" customFormat="1" ht="21" hidden="1">
      <c r="A135" s="303"/>
      <c r="B135" s="303"/>
      <c r="C135" s="303"/>
      <c r="D135" s="74"/>
      <c r="E135" s="242" t="s">
        <v>81</v>
      </c>
      <c r="F135" s="242"/>
      <c r="G135" s="242"/>
      <c r="H135" s="242"/>
      <c r="I135" s="71">
        <f t="shared" si="1"/>
        <v>0</v>
      </c>
      <c r="J135" s="167"/>
      <c r="K135" s="167">
        <f>SUM(K136:K138)</f>
        <v>0</v>
      </c>
      <c r="L135" s="304">
        <f>SUM(L136:L138)</f>
        <v>0</v>
      </c>
    </row>
    <row r="136" spans="1:12" s="302" customFormat="1" ht="21" hidden="1">
      <c r="A136" s="300"/>
      <c r="B136" s="300"/>
      <c r="C136" s="300"/>
      <c r="D136" s="166"/>
      <c r="E136" s="166"/>
      <c r="F136" s="166"/>
      <c r="G136" s="166"/>
      <c r="H136" s="165"/>
      <c r="I136" s="71">
        <f t="shared" si="1"/>
        <v>0</v>
      </c>
      <c r="J136" s="168"/>
      <c r="K136" s="168"/>
      <c r="L136" s="301"/>
    </row>
    <row r="137" spans="1:12" s="302" customFormat="1" ht="21" hidden="1">
      <c r="A137" s="300"/>
      <c r="B137" s="300"/>
      <c r="C137" s="300"/>
      <c r="D137" s="166"/>
      <c r="E137" s="166"/>
      <c r="F137" s="166"/>
      <c r="G137" s="166"/>
      <c r="H137" s="165"/>
      <c r="I137" s="71">
        <f aca="true" t="shared" si="2" ref="I137:I194">J137+K137</f>
        <v>0</v>
      </c>
      <c r="J137" s="168"/>
      <c r="K137" s="168"/>
      <c r="L137" s="301"/>
    </row>
    <row r="138" spans="1:12" s="302" customFormat="1" ht="21" hidden="1">
      <c r="A138" s="300"/>
      <c r="B138" s="300"/>
      <c r="C138" s="300"/>
      <c r="D138" s="166"/>
      <c r="E138" s="166"/>
      <c r="F138" s="166"/>
      <c r="G138" s="166"/>
      <c r="H138" s="165"/>
      <c r="I138" s="71">
        <f t="shared" si="2"/>
        <v>0</v>
      </c>
      <c r="J138" s="168"/>
      <c r="K138" s="168"/>
      <c r="L138" s="301"/>
    </row>
    <row r="139" spans="1:12" s="302" customFormat="1" ht="21" hidden="1">
      <c r="A139" s="305"/>
      <c r="B139" s="305"/>
      <c r="C139" s="306">
        <v>195</v>
      </c>
      <c r="D139" s="262" t="s">
        <v>70</v>
      </c>
      <c r="E139" s="262"/>
      <c r="F139" s="262"/>
      <c r="G139" s="262"/>
      <c r="H139" s="262"/>
      <c r="I139" s="71">
        <f t="shared" si="2"/>
        <v>0</v>
      </c>
      <c r="J139" s="169"/>
      <c r="K139" s="169">
        <f>SUM(K140:K142)</f>
        <v>0</v>
      </c>
      <c r="L139" s="307">
        <f>SUM(L140:L142)</f>
        <v>0</v>
      </c>
    </row>
    <row r="140" spans="1:12" s="302" customFormat="1" ht="21" hidden="1">
      <c r="A140" s="300"/>
      <c r="B140" s="300"/>
      <c r="C140" s="300"/>
      <c r="D140" s="166"/>
      <c r="E140" s="166"/>
      <c r="F140" s="166"/>
      <c r="G140" s="166"/>
      <c r="H140" s="165"/>
      <c r="I140" s="71">
        <f t="shared" si="2"/>
        <v>0</v>
      </c>
      <c r="J140" s="168"/>
      <c r="K140" s="168"/>
      <c r="L140" s="301"/>
    </row>
    <row r="141" spans="1:12" s="302" customFormat="1" ht="21" hidden="1">
      <c r="A141" s="300"/>
      <c r="B141" s="300"/>
      <c r="C141" s="300"/>
      <c r="D141" s="166"/>
      <c r="E141" s="166"/>
      <c r="F141" s="166"/>
      <c r="G141" s="166"/>
      <c r="H141" s="165"/>
      <c r="I141" s="71">
        <f t="shared" si="2"/>
        <v>0</v>
      </c>
      <c r="J141" s="168"/>
      <c r="K141" s="168"/>
      <c r="L141" s="301"/>
    </row>
    <row r="142" spans="1:12" s="302" customFormat="1" ht="21" hidden="1">
      <c r="A142" s="300"/>
      <c r="B142" s="300"/>
      <c r="C142" s="300"/>
      <c r="D142" s="166"/>
      <c r="E142" s="166"/>
      <c r="F142" s="166"/>
      <c r="G142" s="166"/>
      <c r="H142" s="165"/>
      <c r="I142" s="71">
        <f t="shared" si="2"/>
        <v>0</v>
      </c>
      <c r="J142" s="168"/>
      <c r="K142" s="168"/>
      <c r="L142" s="301"/>
    </row>
    <row r="143" spans="1:12" s="302" customFormat="1" ht="21" hidden="1">
      <c r="A143" s="305"/>
      <c r="B143" s="305"/>
      <c r="C143" s="306">
        <v>470</v>
      </c>
      <c r="D143" s="262" t="s">
        <v>34</v>
      </c>
      <c r="E143" s="262"/>
      <c r="F143" s="262"/>
      <c r="G143" s="262"/>
      <c r="H143" s="262"/>
      <c r="I143" s="71">
        <f t="shared" si="2"/>
        <v>0</v>
      </c>
      <c r="J143" s="169"/>
      <c r="K143" s="169">
        <f>K144+K148+K152</f>
        <v>0</v>
      </c>
      <c r="L143" s="307">
        <f>L144+L148+L152</f>
        <v>0</v>
      </c>
    </row>
    <row r="144" spans="1:12" s="302" customFormat="1" ht="21" hidden="1">
      <c r="A144" s="303"/>
      <c r="B144" s="303"/>
      <c r="C144" s="303"/>
      <c r="D144" s="74"/>
      <c r="E144" s="242" t="s">
        <v>74</v>
      </c>
      <c r="F144" s="242"/>
      <c r="G144" s="242"/>
      <c r="H144" s="242"/>
      <c r="I144" s="71">
        <f t="shared" si="2"/>
        <v>0</v>
      </c>
      <c r="J144" s="167"/>
      <c r="K144" s="167">
        <f>SUM(K145:K147)</f>
        <v>0</v>
      </c>
      <c r="L144" s="304">
        <f>SUM(L145:L147)</f>
        <v>0</v>
      </c>
    </row>
    <row r="145" spans="1:12" s="302" customFormat="1" ht="21" hidden="1">
      <c r="A145" s="300"/>
      <c r="B145" s="300"/>
      <c r="C145" s="300"/>
      <c r="D145" s="166"/>
      <c r="E145" s="166"/>
      <c r="F145" s="166"/>
      <c r="G145" s="166"/>
      <c r="H145" s="165"/>
      <c r="I145" s="71">
        <f t="shared" si="2"/>
        <v>0</v>
      </c>
      <c r="J145" s="168"/>
      <c r="K145" s="168"/>
      <c r="L145" s="301"/>
    </row>
    <row r="146" spans="1:12" s="302" customFormat="1" ht="21" hidden="1">
      <c r="A146" s="300"/>
      <c r="B146" s="300"/>
      <c r="C146" s="300"/>
      <c r="D146" s="166"/>
      <c r="E146" s="166"/>
      <c r="F146" s="166"/>
      <c r="G146" s="166"/>
      <c r="H146" s="165"/>
      <c r="I146" s="71">
        <f t="shared" si="2"/>
        <v>0</v>
      </c>
      <c r="J146" s="168"/>
      <c r="K146" s="168"/>
      <c r="L146" s="301"/>
    </row>
    <row r="147" spans="1:12" s="302" customFormat="1" ht="21" hidden="1">
      <c r="A147" s="300"/>
      <c r="B147" s="300"/>
      <c r="C147" s="300"/>
      <c r="D147" s="166"/>
      <c r="E147" s="166"/>
      <c r="F147" s="166"/>
      <c r="G147" s="166"/>
      <c r="H147" s="165"/>
      <c r="I147" s="71">
        <f t="shared" si="2"/>
        <v>0</v>
      </c>
      <c r="J147" s="168"/>
      <c r="K147" s="168"/>
      <c r="L147" s="301"/>
    </row>
    <row r="148" spans="1:12" s="302" customFormat="1" ht="21" hidden="1">
      <c r="A148" s="303"/>
      <c r="B148" s="303"/>
      <c r="C148" s="303"/>
      <c r="D148" s="74"/>
      <c r="E148" s="242" t="s">
        <v>117</v>
      </c>
      <c r="F148" s="242"/>
      <c r="G148" s="242"/>
      <c r="H148" s="242"/>
      <c r="I148" s="71">
        <f t="shared" si="2"/>
        <v>0</v>
      </c>
      <c r="J148" s="167"/>
      <c r="K148" s="167">
        <f>SUM(K149:K151)</f>
        <v>0</v>
      </c>
      <c r="L148" s="304">
        <f>SUM(L149:L151)</f>
        <v>0</v>
      </c>
    </row>
    <row r="149" spans="1:12" s="302" customFormat="1" ht="21" hidden="1">
      <c r="A149" s="300"/>
      <c r="B149" s="300"/>
      <c r="C149" s="300"/>
      <c r="D149" s="166"/>
      <c r="E149" s="166"/>
      <c r="F149" s="166"/>
      <c r="G149" s="166"/>
      <c r="H149" s="165"/>
      <c r="I149" s="71">
        <f t="shared" si="2"/>
        <v>0</v>
      </c>
      <c r="J149" s="168"/>
      <c r="K149" s="168"/>
      <c r="L149" s="301"/>
    </row>
    <row r="150" spans="1:12" s="302" customFormat="1" ht="21" hidden="1">
      <c r="A150" s="300"/>
      <c r="B150" s="300"/>
      <c r="C150" s="300"/>
      <c r="D150" s="166"/>
      <c r="E150" s="166"/>
      <c r="F150" s="166"/>
      <c r="G150" s="166"/>
      <c r="H150" s="165"/>
      <c r="I150" s="71">
        <f t="shared" si="2"/>
        <v>0</v>
      </c>
      <c r="J150" s="168"/>
      <c r="K150" s="168"/>
      <c r="L150" s="301"/>
    </row>
    <row r="151" spans="1:12" s="302" customFormat="1" ht="21" hidden="1">
      <c r="A151" s="300"/>
      <c r="B151" s="300"/>
      <c r="C151" s="300"/>
      <c r="D151" s="166"/>
      <c r="E151" s="166"/>
      <c r="F151" s="166"/>
      <c r="G151" s="166"/>
      <c r="H151" s="165"/>
      <c r="I151" s="71">
        <f t="shared" si="2"/>
        <v>0</v>
      </c>
      <c r="J151" s="168"/>
      <c r="K151" s="168"/>
      <c r="L151" s="301"/>
    </row>
    <row r="152" spans="1:12" s="302" customFormat="1" ht="21" hidden="1">
      <c r="A152" s="303"/>
      <c r="B152" s="303"/>
      <c r="C152" s="303"/>
      <c r="D152" s="74"/>
      <c r="E152" s="242" t="s">
        <v>113</v>
      </c>
      <c r="F152" s="242"/>
      <c r="G152" s="242"/>
      <c r="H152" s="242"/>
      <c r="I152" s="71">
        <f t="shared" si="2"/>
        <v>0</v>
      </c>
      <c r="J152" s="167"/>
      <c r="K152" s="167">
        <f>SUM(K153:K155)</f>
        <v>0</v>
      </c>
      <c r="L152" s="304">
        <f>SUM(L153:L155)</f>
        <v>0</v>
      </c>
    </row>
    <row r="153" spans="1:12" s="302" customFormat="1" ht="21" hidden="1">
      <c r="A153" s="300"/>
      <c r="B153" s="300"/>
      <c r="C153" s="300"/>
      <c r="D153" s="166"/>
      <c r="E153" s="166"/>
      <c r="F153" s="166"/>
      <c r="G153" s="166"/>
      <c r="H153" s="165"/>
      <c r="I153" s="71">
        <f t="shared" si="2"/>
        <v>0</v>
      </c>
      <c r="J153" s="168"/>
      <c r="K153" s="168"/>
      <c r="L153" s="301"/>
    </row>
    <row r="154" spans="1:12" s="302" customFormat="1" ht="21" hidden="1">
      <c r="A154" s="300"/>
      <c r="B154" s="300"/>
      <c r="C154" s="300"/>
      <c r="D154" s="166"/>
      <c r="E154" s="166"/>
      <c r="F154" s="166"/>
      <c r="G154" s="166"/>
      <c r="H154" s="165"/>
      <c r="I154" s="71">
        <f t="shared" si="2"/>
        <v>0</v>
      </c>
      <c r="J154" s="168"/>
      <c r="K154" s="168"/>
      <c r="L154" s="301"/>
    </row>
    <row r="155" spans="1:12" s="302" customFormat="1" ht="21" hidden="1">
      <c r="A155" s="300"/>
      <c r="B155" s="300"/>
      <c r="C155" s="300"/>
      <c r="D155" s="166"/>
      <c r="E155" s="166"/>
      <c r="F155" s="166"/>
      <c r="G155" s="166"/>
      <c r="H155" s="165"/>
      <c r="I155" s="71">
        <f t="shared" si="2"/>
        <v>0</v>
      </c>
      <c r="J155" s="168"/>
      <c r="K155" s="168"/>
      <c r="L155" s="301"/>
    </row>
    <row r="156" spans="1:12" s="302" customFormat="1" ht="21" hidden="1">
      <c r="A156" s="308"/>
      <c r="B156" s="308"/>
      <c r="C156" s="309" t="s">
        <v>37</v>
      </c>
      <c r="D156" s="262" t="s">
        <v>16</v>
      </c>
      <c r="E156" s="262"/>
      <c r="F156" s="262"/>
      <c r="G156" s="262"/>
      <c r="H156" s="262"/>
      <c r="I156" s="71">
        <f t="shared" si="2"/>
        <v>0</v>
      </c>
      <c r="J156" s="169"/>
      <c r="K156" s="169">
        <f>K157+K161+K165</f>
        <v>0</v>
      </c>
      <c r="L156" s="307">
        <f>L157+L161+L165</f>
        <v>0</v>
      </c>
    </row>
    <row r="157" spans="1:12" s="302" customFormat="1" ht="21" hidden="1">
      <c r="A157" s="303"/>
      <c r="B157" s="303"/>
      <c r="C157" s="303"/>
      <c r="D157" s="74"/>
      <c r="E157" s="242" t="s">
        <v>112</v>
      </c>
      <c r="F157" s="242"/>
      <c r="G157" s="242"/>
      <c r="H157" s="242"/>
      <c r="I157" s="71">
        <f t="shared" si="2"/>
        <v>0</v>
      </c>
      <c r="J157" s="167"/>
      <c r="K157" s="167">
        <f>SUM(K158:K160)</f>
        <v>0</v>
      </c>
      <c r="L157" s="304">
        <f>SUM(L158:L160)</f>
        <v>0</v>
      </c>
    </row>
    <row r="158" spans="1:12" s="302" customFormat="1" ht="21" hidden="1">
      <c r="A158" s="300"/>
      <c r="B158" s="300"/>
      <c r="C158" s="300"/>
      <c r="D158" s="166"/>
      <c r="E158" s="166"/>
      <c r="F158" s="166"/>
      <c r="G158" s="166"/>
      <c r="H158" s="165"/>
      <c r="I158" s="71">
        <f t="shared" si="2"/>
        <v>0</v>
      </c>
      <c r="J158" s="168"/>
      <c r="K158" s="168"/>
      <c r="L158" s="301"/>
    </row>
    <row r="159" spans="1:12" s="302" customFormat="1" ht="21" hidden="1">
      <c r="A159" s="300"/>
      <c r="B159" s="300"/>
      <c r="C159" s="300"/>
      <c r="D159" s="166"/>
      <c r="E159" s="166"/>
      <c r="F159" s="166"/>
      <c r="G159" s="166"/>
      <c r="H159" s="165"/>
      <c r="I159" s="71">
        <f t="shared" si="2"/>
        <v>0</v>
      </c>
      <c r="J159" s="168"/>
      <c r="K159" s="168"/>
      <c r="L159" s="301"/>
    </row>
    <row r="160" spans="1:12" s="302" customFormat="1" ht="21" hidden="1">
      <c r="A160" s="300"/>
      <c r="B160" s="300"/>
      <c r="C160" s="300"/>
      <c r="D160" s="166"/>
      <c r="E160" s="166"/>
      <c r="F160" s="166"/>
      <c r="G160" s="166"/>
      <c r="H160" s="165"/>
      <c r="I160" s="71">
        <f t="shared" si="2"/>
        <v>0</v>
      </c>
      <c r="J160" s="168"/>
      <c r="K160" s="168"/>
      <c r="L160" s="301"/>
    </row>
    <row r="161" spans="1:12" s="302" customFormat="1" ht="21" hidden="1">
      <c r="A161" s="303"/>
      <c r="B161" s="303"/>
      <c r="C161" s="303"/>
      <c r="D161" s="74"/>
      <c r="E161" s="242" t="s">
        <v>93</v>
      </c>
      <c r="F161" s="242"/>
      <c r="G161" s="242"/>
      <c r="H161" s="242"/>
      <c r="I161" s="71">
        <f t="shared" si="2"/>
        <v>0</v>
      </c>
      <c r="J161" s="167"/>
      <c r="K161" s="167">
        <f>SUM(K162:K164)</f>
        <v>0</v>
      </c>
      <c r="L161" s="304">
        <f>SUM(L162:L164)</f>
        <v>0</v>
      </c>
    </row>
    <row r="162" spans="1:12" s="302" customFormat="1" ht="21" hidden="1">
      <c r="A162" s="300"/>
      <c r="B162" s="300"/>
      <c r="C162" s="300"/>
      <c r="D162" s="166"/>
      <c r="E162" s="166"/>
      <c r="F162" s="166"/>
      <c r="G162" s="166"/>
      <c r="H162" s="165"/>
      <c r="I162" s="71">
        <f t="shared" si="2"/>
        <v>0</v>
      </c>
      <c r="J162" s="168"/>
      <c r="K162" s="168"/>
      <c r="L162" s="301"/>
    </row>
    <row r="163" spans="1:12" s="302" customFormat="1" ht="21" hidden="1">
      <c r="A163" s="300"/>
      <c r="B163" s="300"/>
      <c r="C163" s="300"/>
      <c r="D163" s="166"/>
      <c r="E163" s="166"/>
      <c r="F163" s="166"/>
      <c r="G163" s="166"/>
      <c r="H163" s="165"/>
      <c r="I163" s="71">
        <f t="shared" si="2"/>
        <v>0</v>
      </c>
      <c r="J163" s="168"/>
      <c r="K163" s="168"/>
      <c r="L163" s="301"/>
    </row>
    <row r="164" spans="1:12" s="302" customFormat="1" ht="21" hidden="1">
      <c r="A164" s="300"/>
      <c r="B164" s="300"/>
      <c r="C164" s="300"/>
      <c r="D164" s="166"/>
      <c r="E164" s="166"/>
      <c r="F164" s="166"/>
      <c r="G164" s="166"/>
      <c r="H164" s="165"/>
      <c r="I164" s="71">
        <f t="shared" si="2"/>
        <v>0</v>
      </c>
      <c r="J164" s="168"/>
      <c r="K164" s="168"/>
      <c r="L164" s="301"/>
    </row>
    <row r="165" spans="1:12" s="302" customFormat="1" ht="21" hidden="1">
      <c r="A165" s="303"/>
      <c r="B165" s="303"/>
      <c r="C165" s="303"/>
      <c r="D165" s="74"/>
      <c r="E165" s="242" t="s">
        <v>82</v>
      </c>
      <c r="F165" s="242"/>
      <c r="G165" s="242"/>
      <c r="H165" s="242"/>
      <c r="I165" s="71">
        <f t="shared" si="2"/>
        <v>0</v>
      </c>
      <c r="J165" s="167"/>
      <c r="K165" s="167">
        <f>SUM(K166:K168)</f>
        <v>0</v>
      </c>
      <c r="L165" s="304">
        <f>SUM(L166:L168)</f>
        <v>0</v>
      </c>
    </row>
    <row r="166" spans="1:12" s="302" customFormat="1" ht="21" hidden="1">
      <c r="A166" s="300"/>
      <c r="B166" s="300"/>
      <c r="C166" s="300"/>
      <c r="D166" s="166"/>
      <c r="E166" s="166"/>
      <c r="F166" s="166"/>
      <c r="G166" s="166"/>
      <c r="H166" s="165"/>
      <c r="I166" s="71">
        <f t="shared" si="2"/>
        <v>0</v>
      </c>
      <c r="J166" s="168"/>
      <c r="K166" s="168"/>
      <c r="L166" s="301"/>
    </row>
    <row r="167" spans="1:12" s="302" customFormat="1" ht="21" hidden="1">
      <c r="A167" s="300"/>
      <c r="B167" s="300"/>
      <c r="C167" s="300"/>
      <c r="D167" s="166"/>
      <c r="E167" s="166"/>
      <c r="F167" s="166"/>
      <c r="G167" s="166"/>
      <c r="H167" s="165"/>
      <c r="I167" s="71">
        <f t="shared" si="2"/>
        <v>0</v>
      </c>
      <c r="J167" s="168"/>
      <c r="K167" s="168"/>
      <c r="L167" s="301"/>
    </row>
    <row r="168" spans="1:12" s="302" customFormat="1" ht="21" hidden="1">
      <c r="A168" s="300"/>
      <c r="B168" s="300"/>
      <c r="C168" s="300"/>
      <c r="D168" s="166"/>
      <c r="E168" s="166"/>
      <c r="F168" s="166"/>
      <c r="G168" s="166"/>
      <c r="H168" s="165"/>
      <c r="I168" s="71">
        <f t="shared" si="2"/>
        <v>0</v>
      </c>
      <c r="J168" s="168"/>
      <c r="K168" s="168"/>
      <c r="L168" s="301"/>
    </row>
    <row r="169" spans="1:12" s="302" customFormat="1" ht="21" hidden="1">
      <c r="A169" s="305"/>
      <c r="B169" s="305"/>
      <c r="C169" s="306">
        <v>650</v>
      </c>
      <c r="D169" s="262" t="s">
        <v>24</v>
      </c>
      <c r="E169" s="262"/>
      <c r="F169" s="262"/>
      <c r="G169" s="262"/>
      <c r="H169" s="262"/>
      <c r="I169" s="71">
        <f t="shared" si="2"/>
        <v>0</v>
      </c>
      <c r="J169" s="169"/>
      <c r="K169" s="169">
        <f>K170+K174+K178</f>
        <v>0</v>
      </c>
      <c r="L169" s="307">
        <f>L170+L174+L178</f>
        <v>0</v>
      </c>
    </row>
    <row r="170" spans="1:12" s="302" customFormat="1" ht="21" hidden="1">
      <c r="A170" s="303"/>
      <c r="B170" s="303"/>
      <c r="C170" s="303"/>
      <c r="D170" s="74"/>
      <c r="E170" s="242" t="s">
        <v>91</v>
      </c>
      <c r="F170" s="242"/>
      <c r="G170" s="242"/>
      <c r="H170" s="242"/>
      <c r="I170" s="71">
        <f t="shared" si="2"/>
        <v>0</v>
      </c>
      <c r="J170" s="167"/>
      <c r="K170" s="167">
        <f>SUM(K171:K173)</f>
        <v>0</v>
      </c>
      <c r="L170" s="304">
        <f>SUM(L171:L173)</f>
        <v>0</v>
      </c>
    </row>
    <row r="171" spans="1:12" s="302" customFormat="1" ht="21" hidden="1">
      <c r="A171" s="300"/>
      <c r="B171" s="300"/>
      <c r="C171" s="300"/>
      <c r="D171" s="166"/>
      <c r="E171" s="166"/>
      <c r="F171" s="166"/>
      <c r="G171" s="166"/>
      <c r="H171" s="165"/>
      <c r="I171" s="71">
        <f t="shared" si="2"/>
        <v>0</v>
      </c>
      <c r="J171" s="168"/>
      <c r="K171" s="168"/>
      <c r="L171" s="301"/>
    </row>
    <row r="172" spans="1:12" s="302" customFormat="1" ht="21" hidden="1">
      <c r="A172" s="300"/>
      <c r="B172" s="300"/>
      <c r="C172" s="300"/>
      <c r="D172" s="166"/>
      <c r="E172" s="166"/>
      <c r="F172" s="166"/>
      <c r="G172" s="166"/>
      <c r="H172" s="165"/>
      <c r="I172" s="71">
        <f t="shared" si="2"/>
        <v>0</v>
      </c>
      <c r="J172" s="168"/>
      <c r="K172" s="168"/>
      <c r="L172" s="301"/>
    </row>
    <row r="173" spans="1:12" s="302" customFormat="1" ht="21" hidden="1">
      <c r="A173" s="300"/>
      <c r="B173" s="300"/>
      <c r="C173" s="300"/>
      <c r="D173" s="166"/>
      <c r="E173" s="166"/>
      <c r="F173" s="166"/>
      <c r="G173" s="166"/>
      <c r="H173" s="165"/>
      <c r="I173" s="71">
        <f t="shared" si="2"/>
        <v>0</v>
      </c>
      <c r="J173" s="168"/>
      <c r="K173" s="168"/>
      <c r="L173" s="301"/>
    </row>
    <row r="174" spans="1:12" s="302" customFormat="1" ht="21" hidden="1">
      <c r="A174" s="303"/>
      <c r="B174" s="303"/>
      <c r="C174" s="303"/>
      <c r="D174" s="74"/>
      <c r="E174" s="242" t="s">
        <v>89</v>
      </c>
      <c r="F174" s="242"/>
      <c r="G174" s="242"/>
      <c r="H174" s="242"/>
      <c r="I174" s="71">
        <f t="shared" si="2"/>
        <v>0</v>
      </c>
      <c r="J174" s="167"/>
      <c r="K174" s="167">
        <f>SUM(K175:K177)</f>
        <v>0</v>
      </c>
      <c r="L174" s="304">
        <f>SUM(L175:L177)</f>
        <v>0</v>
      </c>
    </row>
    <row r="175" spans="1:12" s="302" customFormat="1" ht="21" hidden="1">
      <c r="A175" s="300"/>
      <c r="B175" s="300"/>
      <c r="C175" s="300"/>
      <c r="D175" s="166"/>
      <c r="E175" s="166"/>
      <c r="F175" s="166"/>
      <c r="G175" s="166"/>
      <c r="H175" s="165"/>
      <c r="I175" s="71">
        <f t="shared" si="2"/>
        <v>0</v>
      </c>
      <c r="J175" s="168"/>
      <c r="K175" s="168"/>
      <c r="L175" s="301"/>
    </row>
    <row r="176" spans="1:12" s="302" customFormat="1" ht="21" hidden="1">
      <c r="A176" s="300"/>
      <c r="B176" s="300"/>
      <c r="C176" s="300"/>
      <c r="D176" s="166"/>
      <c r="E176" s="166"/>
      <c r="F176" s="166"/>
      <c r="G176" s="166"/>
      <c r="H176" s="165"/>
      <c r="I176" s="71">
        <f t="shared" si="2"/>
        <v>0</v>
      </c>
      <c r="J176" s="168"/>
      <c r="K176" s="168"/>
      <c r="L176" s="301"/>
    </row>
    <row r="177" spans="1:12" s="302" customFormat="1" ht="21" hidden="1">
      <c r="A177" s="300"/>
      <c r="B177" s="300"/>
      <c r="C177" s="300"/>
      <c r="D177" s="166"/>
      <c r="E177" s="166"/>
      <c r="F177" s="166"/>
      <c r="G177" s="166"/>
      <c r="H177" s="165"/>
      <c r="I177" s="71">
        <f t="shared" si="2"/>
        <v>0</v>
      </c>
      <c r="J177" s="168"/>
      <c r="K177" s="168"/>
      <c r="L177" s="301"/>
    </row>
    <row r="178" spans="1:12" s="302" customFormat="1" ht="21" hidden="1">
      <c r="A178" s="303"/>
      <c r="B178" s="303"/>
      <c r="C178" s="303"/>
      <c r="D178" s="74"/>
      <c r="E178" s="263" t="s">
        <v>76</v>
      </c>
      <c r="F178" s="263"/>
      <c r="G178" s="263"/>
      <c r="H178" s="263"/>
      <c r="I178" s="71">
        <f t="shared" si="2"/>
        <v>0</v>
      </c>
      <c r="J178" s="167"/>
      <c r="K178" s="167">
        <f>SUM(K179:K181)</f>
        <v>0</v>
      </c>
      <c r="L178" s="304">
        <f>SUM(L179:L181)</f>
        <v>0</v>
      </c>
    </row>
    <row r="179" spans="1:12" s="302" customFormat="1" ht="21" hidden="1">
      <c r="A179" s="300"/>
      <c r="B179" s="300"/>
      <c r="C179" s="300"/>
      <c r="D179" s="166"/>
      <c r="E179" s="166"/>
      <c r="F179" s="166"/>
      <c r="G179" s="166"/>
      <c r="H179" s="165"/>
      <c r="I179" s="71">
        <f t="shared" si="2"/>
        <v>0</v>
      </c>
      <c r="J179" s="168"/>
      <c r="K179" s="168"/>
      <c r="L179" s="301"/>
    </row>
    <row r="180" spans="1:12" s="302" customFormat="1" ht="21" hidden="1">
      <c r="A180" s="300"/>
      <c r="B180" s="300"/>
      <c r="C180" s="300"/>
      <c r="D180" s="166"/>
      <c r="E180" s="166"/>
      <c r="F180" s="166"/>
      <c r="G180" s="166"/>
      <c r="H180" s="165"/>
      <c r="I180" s="71">
        <f t="shared" si="2"/>
        <v>0</v>
      </c>
      <c r="J180" s="168"/>
      <c r="K180" s="168"/>
      <c r="L180" s="301"/>
    </row>
    <row r="181" spans="1:12" s="302" customFormat="1" ht="21" hidden="1">
      <c r="A181" s="300"/>
      <c r="B181" s="300"/>
      <c r="C181" s="300"/>
      <c r="D181" s="166"/>
      <c r="E181" s="166"/>
      <c r="F181" s="166"/>
      <c r="G181" s="166"/>
      <c r="H181" s="165"/>
      <c r="I181" s="71">
        <f t="shared" si="2"/>
        <v>0</v>
      </c>
      <c r="J181" s="168"/>
      <c r="K181" s="168"/>
      <c r="L181" s="301"/>
    </row>
    <row r="182" spans="1:12" s="302" customFormat="1" ht="21" hidden="1">
      <c r="A182" s="305"/>
      <c r="B182" s="305"/>
      <c r="C182" s="306">
        <v>660</v>
      </c>
      <c r="D182" s="262" t="s">
        <v>69</v>
      </c>
      <c r="E182" s="262"/>
      <c r="F182" s="262"/>
      <c r="G182" s="262"/>
      <c r="H182" s="262"/>
      <c r="I182" s="71">
        <f t="shared" si="2"/>
        <v>0</v>
      </c>
      <c r="J182" s="169"/>
      <c r="K182" s="169">
        <f>K183+K187</f>
        <v>0</v>
      </c>
      <c r="L182" s="307">
        <f>L183+L187</f>
        <v>0</v>
      </c>
    </row>
    <row r="183" spans="1:12" s="302" customFormat="1" ht="21" hidden="1">
      <c r="A183" s="303"/>
      <c r="B183" s="303"/>
      <c r="C183" s="303"/>
      <c r="D183" s="74"/>
      <c r="E183" s="242" t="s">
        <v>88</v>
      </c>
      <c r="F183" s="242"/>
      <c r="G183" s="242"/>
      <c r="H183" s="242"/>
      <c r="I183" s="71">
        <f t="shared" si="2"/>
        <v>0</v>
      </c>
      <c r="J183" s="167"/>
      <c r="K183" s="167">
        <f>SUM(K184:K186)</f>
        <v>0</v>
      </c>
      <c r="L183" s="304">
        <f>SUM(L184:L186)</f>
        <v>0</v>
      </c>
    </row>
    <row r="184" spans="1:12" s="302" customFormat="1" ht="21" hidden="1">
      <c r="A184" s="300"/>
      <c r="B184" s="300"/>
      <c r="C184" s="300"/>
      <c r="D184" s="166"/>
      <c r="E184" s="166"/>
      <c r="F184" s="166"/>
      <c r="G184" s="166"/>
      <c r="H184" s="165"/>
      <c r="I184" s="71">
        <f t="shared" si="2"/>
        <v>0</v>
      </c>
      <c r="J184" s="168"/>
      <c r="K184" s="168"/>
      <c r="L184" s="301"/>
    </row>
    <row r="185" spans="1:12" s="302" customFormat="1" ht="21" hidden="1">
      <c r="A185" s="300"/>
      <c r="B185" s="300"/>
      <c r="C185" s="300"/>
      <c r="D185" s="166"/>
      <c r="E185" s="166"/>
      <c r="F185" s="166"/>
      <c r="G185" s="166"/>
      <c r="H185" s="165"/>
      <c r="I185" s="71">
        <f t="shared" si="2"/>
        <v>0</v>
      </c>
      <c r="J185" s="168"/>
      <c r="K185" s="168"/>
      <c r="L185" s="301"/>
    </row>
    <row r="186" spans="1:12" s="302" customFormat="1" ht="21" hidden="1">
      <c r="A186" s="300"/>
      <c r="B186" s="300"/>
      <c r="C186" s="300"/>
      <c r="D186" s="166"/>
      <c r="E186" s="166"/>
      <c r="F186" s="166"/>
      <c r="G186" s="166"/>
      <c r="H186" s="165"/>
      <c r="I186" s="71">
        <f t="shared" si="2"/>
        <v>0</v>
      </c>
      <c r="J186" s="168"/>
      <c r="K186" s="168"/>
      <c r="L186" s="301"/>
    </row>
    <row r="187" spans="1:12" s="302" customFormat="1" ht="21" hidden="1">
      <c r="A187" s="303"/>
      <c r="B187" s="303"/>
      <c r="C187" s="303"/>
      <c r="D187" s="74"/>
      <c r="E187" s="242" t="s">
        <v>87</v>
      </c>
      <c r="F187" s="242"/>
      <c r="G187" s="242"/>
      <c r="H187" s="242"/>
      <c r="I187" s="71">
        <f t="shared" si="2"/>
        <v>0</v>
      </c>
      <c r="J187" s="167"/>
      <c r="K187" s="167">
        <f>SUM(K188:K190)</f>
        <v>0</v>
      </c>
      <c r="L187" s="304">
        <f>SUM(L188:L190)</f>
        <v>0</v>
      </c>
    </row>
    <row r="188" spans="1:12" s="302" customFormat="1" ht="21" hidden="1">
      <c r="A188" s="300"/>
      <c r="B188" s="300"/>
      <c r="C188" s="300"/>
      <c r="D188" s="166"/>
      <c r="E188" s="166"/>
      <c r="F188" s="166"/>
      <c r="G188" s="166"/>
      <c r="H188" s="165"/>
      <c r="I188" s="71">
        <f t="shared" si="2"/>
        <v>0</v>
      </c>
      <c r="J188" s="168"/>
      <c r="K188" s="168"/>
      <c r="L188" s="301"/>
    </row>
    <row r="189" spans="1:12" s="302" customFormat="1" ht="21" hidden="1">
      <c r="A189" s="300"/>
      <c r="B189" s="300"/>
      <c r="C189" s="300"/>
      <c r="D189" s="166"/>
      <c r="E189" s="166"/>
      <c r="F189" s="166"/>
      <c r="G189" s="166"/>
      <c r="H189" s="165"/>
      <c r="I189" s="71">
        <f t="shared" si="2"/>
        <v>0</v>
      </c>
      <c r="J189" s="168"/>
      <c r="K189" s="168"/>
      <c r="L189" s="301"/>
    </row>
    <row r="190" spans="1:12" s="302" customFormat="1" ht="21" hidden="1">
      <c r="A190" s="300"/>
      <c r="B190" s="300"/>
      <c r="C190" s="300"/>
      <c r="D190" s="166"/>
      <c r="E190" s="166"/>
      <c r="F190" s="166"/>
      <c r="G190" s="166"/>
      <c r="H190" s="165"/>
      <c r="I190" s="71">
        <f t="shared" si="2"/>
        <v>0</v>
      </c>
      <c r="J190" s="168"/>
      <c r="K190" s="168"/>
      <c r="L190" s="301"/>
    </row>
    <row r="191" spans="1:12" s="302" customFormat="1" ht="84">
      <c r="A191" s="300"/>
      <c r="B191" s="300"/>
      <c r="C191" s="300"/>
      <c r="D191" s="166"/>
      <c r="E191" s="166"/>
      <c r="F191" s="166">
        <v>51667</v>
      </c>
      <c r="G191" s="166"/>
      <c r="H191" s="147" t="s">
        <v>183</v>
      </c>
      <c r="I191" s="71">
        <f t="shared" si="2"/>
        <v>28000</v>
      </c>
      <c r="J191" s="168"/>
      <c r="K191" s="168">
        <v>28000</v>
      </c>
      <c r="L191" s="301"/>
    </row>
    <row r="192" spans="1:12" s="302" customFormat="1" ht="42">
      <c r="A192" s="300"/>
      <c r="B192" s="300"/>
      <c r="C192" s="300"/>
      <c r="D192" s="166"/>
      <c r="E192" s="166"/>
      <c r="F192" s="166">
        <v>51670</v>
      </c>
      <c r="G192" s="166"/>
      <c r="H192" s="147" t="s">
        <v>185</v>
      </c>
      <c r="I192" s="71">
        <f t="shared" si="2"/>
        <v>38000</v>
      </c>
      <c r="J192" s="168"/>
      <c r="K192" s="168">
        <v>38000</v>
      </c>
      <c r="L192" s="301"/>
    </row>
    <row r="193" spans="1:12" s="302" customFormat="1" ht="63">
      <c r="A193" s="300"/>
      <c r="B193" s="300"/>
      <c r="C193" s="300"/>
      <c r="D193" s="166"/>
      <c r="E193" s="166"/>
      <c r="F193" s="166">
        <v>51669</v>
      </c>
      <c r="G193" s="166"/>
      <c r="H193" s="147" t="s">
        <v>184</v>
      </c>
      <c r="I193" s="71">
        <f t="shared" si="2"/>
        <v>87349</v>
      </c>
      <c r="J193" s="168">
        <v>10000</v>
      </c>
      <c r="K193" s="168">
        <v>77349</v>
      </c>
      <c r="L193" s="301"/>
    </row>
    <row r="194" spans="1:12" ht="21">
      <c r="A194" s="140"/>
      <c r="B194" s="140"/>
      <c r="C194" s="140"/>
      <c r="D194" s="166"/>
      <c r="E194" s="166"/>
      <c r="F194" s="166"/>
      <c r="G194" s="166"/>
      <c r="H194" s="147"/>
      <c r="I194" s="71">
        <f t="shared" si="2"/>
        <v>0</v>
      </c>
      <c r="J194" s="168"/>
      <c r="K194" s="168"/>
      <c r="L194" s="56"/>
    </row>
    <row r="195" spans="1:12" ht="21">
      <c r="A195" s="62"/>
      <c r="B195" s="62"/>
      <c r="C195" s="63">
        <v>730</v>
      </c>
      <c r="D195" s="249" t="s">
        <v>141</v>
      </c>
      <c r="E195" s="250"/>
      <c r="F195" s="250"/>
      <c r="G195" s="250"/>
      <c r="H195" s="251"/>
      <c r="I195" s="70">
        <f>I200+I204</f>
        <v>127487</v>
      </c>
      <c r="J195" s="70">
        <f>J200+J204</f>
        <v>127487</v>
      </c>
      <c r="K195" s="70">
        <f>K196+K204+K208+K212</f>
        <v>0</v>
      </c>
      <c r="L195" s="70">
        <f>L196+L204+L208+L212</f>
        <v>0</v>
      </c>
    </row>
    <row r="196" spans="1:12" ht="21" hidden="1">
      <c r="A196" s="46"/>
      <c r="B196" s="46"/>
      <c r="C196" s="46"/>
      <c r="D196" s="48"/>
      <c r="E196" s="239" t="s">
        <v>26</v>
      </c>
      <c r="F196" s="240"/>
      <c r="G196" s="240"/>
      <c r="H196" s="241"/>
      <c r="I196" s="49">
        <f>SUM(I197:I199)</f>
        <v>0</v>
      </c>
      <c r="J196" s="49">
        <f>SUM(J197:J199)</f>
        <v>0</v>
      </c>
      <c r="K196" s="49">
        <f>SUM(K197:K199)</f>
        <v>0</v>
      </c>
      <c r="L196" s="50">
        <f>SUM(L197:L199)</f>
        <v>0</v>
      </c>
    </row>
    <row r="197" spans="1:12" ht="21" hidden="1">
      <c r="A197" s="51"/>
      <c r="B197" s="51"/>
      <c r="C197" s="51"/>
      <c r="D197" s="53"/>
      <c r="E197" s="53"/>
      <c r="F197" s="53"/>
      <c r="G197" s="53"/>
      <c r="H197" s="54"/>
      <c r="I197" s="55">
        <f>J197+K197</f>
        <v>0</v>
      </c>
      <c r="J197" s="55"/>
      <c r="K197" s="55"/>
      <c r="L197" s="56"/>
    </row>
    <row r="198" spans="1:12" ht="21" hidden="1">
      <c r="A198" s="51"/>
      <c r="B198" s="51"/>
      <c r="C198" s="51"/>
      <c r="D198" s="53"/>
      <c r="E198" s="53"/>
      <c r="F198" s="53"/>
      <c r="G198" s="53"/>
      <c r="H198" s="54"/>
      <c r="I198" s="55">
        <f>J198+K198</f>
        <v>0</v>
      </c>
      <c r="J198" s="55"/>
      <c r="K198" s="55"/>
      <c r="L198" s="56"/>
    </row>
    <row r="199" spans="1:12" ht="21" hidden="1">
      <c r="A199" s="51"/>
      <c r="B199" s="51"/>
      <c r="C199" s="51"/>
      <c r="D199" s="53"/>
      <c r="E199" s="53"/>
      <c r="F199" s="53"/>
      <c r="G199" s="53"/>
      <c r="H199" s="54"/>
      <c r="I199" s="55">
        <f>J199+K199</f>
        <v>0</v>
      </c>
      <c r="J199" s="55"/>
      <c r="K199" s="55"/>
      <c r="L199" s="56"/>
    </row>
    <row r="200" spans="1:12" ht="21">
      <c r="A200" s="62"/>
      <c r="B200" s="62"/>
      <c r="C200" s="63">
        <v>735</v>
      </c>
      <c r="D200" s="249" t="s">
        <v>143</v>
      </c>
      <c r="E200" s="250"/>
      <c r="F200" s="250"/>
      <c r="G200" s="250"/>
      <c r="H200" s="251"/>
      <c r="I200" s="70">
        <f>I201+I202+I203</f>
        <v>117487</v>
      </c>
      <c r="J200" s="70">
        <f>J201+J202+J203</f>
        <v>117487</v>
      </c>
      <c r="K200" s="70">
        <f>K201+K209+K213+K217</f>
        <v>0</v>
      </c>
      <c r="L200" s="70">
        <f>L201+L209+L213+L217</f>
        <v>0</v>
      </c>
    </row>
    <row r="201" spans="1:12" ht="21">
      <c r="A201" s="51"/>
      <c r="B201" s="51"/>
      <c r="C201" s="51"/>
      <c r="D201" s="53"/>
      <c r="E201" s="142"/>
      <c r="F201" s="142">
        <v>49172</v>
      </c>
      <c r="G201" s="142"/>
      <c r="H201" s="144" t="s">
        <v>155</v>
      </c>
      <c r="I201" s="71">
        <f>J201+K201</f>
        <v>117487</v>
      </c>
      <c r="J201" s="75">
        <v>117487</v>
      </c>
      <c r="K201" s="55"/>
      <c r="L201" s="56"/>
    </row>
    <row r="202" spans="1:12" ht="21">
      <c r="A202" s="51"/>
      <c r="B202" s="51"/>
      <c r="C202" s="51"/>
      <c r="D202" s="53"/>
      <c r="E202" s="142"/>
      <c r="F202" s="142"/>
      <c r="G202" s="142"/>
      <c r="H202" s="151"/>
      <c r="I202" s="71">
        <f>J202+K202</f>
        <v>0</v>
      </c>
      <c r="J202" s="55"/>
      <c r="K202" s="55"/>
      <c r="L202" s="56"/>
    </row>
    <row r="203" spans="1:12" ht="21">
      <c r="A203" s="51"/>
      <c r="B203" s="51"/>
      <c r="C203" s="51"/>
      <c r="D203" s="53"/>
      <c r="E203" s="142"/>
      <c r="F203" s="142"/>
      <c r="G203" s="142"/>
      <c r="H203" s="76"/>
      <c r="I203" s="55"/>
      <c r="J203" s="55"/>
      <c r="K203" s="55"/>
      <c r="L203" s="56"/>
    </row>
    <row r="204" spans="1:12" ht="21">
      <c r="A204" s="46"/>
      <c r="B204" s="46"/>
      <c r="C204" s="46"/>
      <c r="D204" s="48"/>
      <c r="E204" s="239" t="s">
        <v>138</v>
      </c>
      <c r="F204" s="240"/>
      <c r="G204" s="240"/>
      <c r="H204" s="241"/>
      <c r="I204" s="49">
        <f>SUM(I205:I222)</f>
        <v>10000</v>
      </c>
      <c r="J204" s="49">
        <f>SUM(J205:J222)</f>
        <v>10000</v>
      </c>
      <c r="K204" s="49">
        <f>SUM(K205:K207)</f>
        <v>0</v>
      </c>
      <c r="L204" s="50">
        <f>SUM(L205:L207)</f>
        <v>0</v>
      </c>
    </row>
    <row r="205" spans="1:12" ht="21">
      <c r="A205" s="51"/>
      <c r="B205" s="51"/>
      <c r="C205" s="51">
        <v>75537</v>
      </c>
      <c r="D205" s="53"/>
      <c r="E205" s="53"/>
      <c r="F205" s="53"/>
      <c r="G205" s="53"/>
      <c r="H205" s="72"/>
      <c r="I205" s="55">
        <f>J205+K205</f>
        <v>0</v>
      </c>
      <c r="J205" s="55"/>
      <c r="K205" s="55"/>
      <c r="L205" s="56"/>
    </row>
    <row r="206" spans="1:12" ht="21" customHeight="1" hidden="1">
      <c r="A206" s="51"/>
      <c r="B206" s="51"/>
      <c r="C206" s="51"/>
      <c r="D206" s="53"/>
      <c r="E206" s="53"/>
      <c r="F206" s="53"/>
      <c r="G206" s="53"/>
      <c r="H206" s="54"/>
      <c r="I206" s="55">
        <f>J206+K206</f>
        <v>0</v>
      </c>
      <c r="J206" s="55"/>
      <c r="K206" s="55"/>
      <c r="L206" s="56"/>
    </row>
    <row r="207" spans="1:12" ht="21" customHeight="1" hidden="1">
      <c r="A207" s="51"/>
      <c r="B207" s="51"/>
      <c r="C207" s="51"/>
      <c r="D207" s="53"/>
      <c r="E207" s="53"/>
      <c r="F207" s="53"/>
      <c r="G207" s="53"/>
      <c r="H207" s="54"/>
      <c r="I207" s="55">
        <f>J207+K207</f>
        <v>0</v>
      </c>
      <c r="J207" s="55"/>
      <c r="K207" s="55"/>
      <c r="L207" s="56"/>
    </row>
    <row r="208" spans="1:12" ht="21" customHeight="1" hidden="1">
      <c r="A208" s="46"/>
      <c r="B208" s="46"/>
      <c r="C208" s="46"/>
      <c r="D208" s="48"/>
      <c r="E208" s="77" t="s">
        <v>111</v>
      </c>
      <c r="F208" s="78"/>
      <c r="G208" s="78"/>
      <c r="H208" s="79"/>
      <c r="I208" s="49">
        <f>SUM(I209:I211)</f>
        <v>0</v>
      </c>
      <c r="J208" s="49">
        <f>SUM(J209:J211)</f>
        <v>0</v>
      </c>
      <c r="K208" s="49">
        <f>SUM(K209:K211)</f>
        <v>0</v>
      </c>
      <c r="L208" s="50">
        <f>SUM(L209:L211)</f>
        <v>0</v>
      </c>
    </row>
    <row r="209" spans="1:12" ht="21" customHeight="1" hidden="1">
      <c r="A209" s="51"/>
      <c r="B209" s="51"/>
      <c r="C209" s="51"/>
      <c r="D209" s="53"/>
      <c r="E209" s="53"/>
      <c r="F209" s="53"/>
      <c r="G209" s="53"/>
      <c r="H209" s="54"/>
      <c r="I209" s="55">
        <f>J209+K209</f>
        <v>0</v>
      </c>
      <c r="J209" s="55"/>
      <c r="K209" s="55"/>
      <c r="L209" s="56"/>
    </row>
    <row r="210" spans="1:12" ht="21" customHeight="1" hidden="1">
      <c r="A210" s="51"/>
      <c r="B210" s="51"/>
      <c r="C210" s="51"/>
      <c r="D210" s="53"/>
      <c r="E210" s="53"/>
      <c r="F210" s="53"/>
      <c r="G210" s="53"/>
      <c r="H210" s="54"/>
      <c r="I210" s="55">
        <f>J210+K210</f>
        <v>0</v>
      </c>
      <c r="J210" s="55"/>
      <c r="K210" s="55"/>
      <c r="L210" s="56"/>
    </row>
    <row r="211" spans="1:12" ht="21" customHeight="1" hidden="1">
      <c r="A211" s="51"/>
      <c r="B211" s="51"/>
      <c r="C211" s="51"/>
      <c r="D211" s="53"/>
      <c r="E211" s="53"/>
      <c r="F211" s="53"/>
      <c r="G211" s="53"/>
      <c r="H211" s="54"/>
      <c r="I211" s="55">
        <f>J211+K211</f>
        <v>0</v>
      </c>
      <c r="J211" s="55"/>
      <c r="K211" s="55"/>
      <c r="L211" s="56"/>
    </row>
    <row r="212" spans="1:12" ht="21" customHeight="1" hidden="1">
      <c r="A212" s="46"/>
      <c r="B212" s="46"/>
      <c r="C212" s="46"/>
      <c r="D212" s="48"/>
      <c r="E212" s="77" t="s">
        <v>25</v>
      </c>
      <c r="F212" s="78"/>
      <c r="G212" s="78"/>
      <c r="H212" s="79"/>
      <c r="I212" s="49">
        <f>SUM(I213:I215)</f>
        <v>0</v>
      </c>
      <c r="J212" s="49">
        <f>SUM(J213:J215)</f>
        <v>0</v>
      </c>
      <c r="K212" s="49">
        <f>SUM(K213:K215)</f>
        <v>0</v>
      </c>
      <c r="L212" s="50">
        <f>SUM(L213:L215)</f>
        <v>0</v>
      </c>
    </row>
    <row r="213" spans="1:12" ht="21" customHeight="1" hidden="1">
      <c r="A213" s="51"/>
      <c r="B213" s="51"/>
      <c r="C213" s="51"/>
      <c r="D213" s="53"/>
      <c r="E213" s="53"/>
      <c r="F213" s="53"/>
      <c r="G213" s="53"/>
      <c r="H213" s="54"/>
      <c r="I213" s="55">
        <f>J213+K213</f>
        <v>0</v>
      </c>
      <c r="J213" s="55"/>
      <c r="K213" s="55"/>
      <c r="L213" s="56"/>
    </row>
    <row r="214" spans="1:12" ht="21" customHeight="1" hidden="1">
      <c r="A214" s="51"/>
      <c r="B214" s="51"/>
      <c r="C214" s="51"/>
      <c r="D214" s="53"/>
      <c r="E214" s="53"/>
      <c r="F214" s="53"/>
      <c r="G214" s="53"/>
      <c r="H214" s="54"/>
      <c r="I214" s="55">
        <f>J214+K214</f>
        <v>0</v>
      </c>
      <c r="J214" s="55"/>
      <c r="K214" s="55"/>
      <c r="L214" s="56"/>
    </row>
    <row r="215" spans="1:12" ht="21" customHeight="1" hidden="1">
      <c r="A215" s="51"/>
      <c r="B215" s="51"/>
      <c r="C215" s="51"/>
      <c r="D215" s="53"/>
      <c r="E215" s="53"/>
      <c r="F215" s="53"/>
      <c r="G215" s="53"/>
      <c r="H215" s="54"/>
      <c r="I215" s="55">
        <f>J215+K215</f>
        <v>0</v>
      </c>
      <c r="J215" s="55"/>
      <c r="K215" s="55"/>
      <c r="L215" s="56"/>
    </row>
    <row r="216" spans="1:12" ht="21" customHeight="1" hidden="1">
      <c r="A216" s="62"/>
      <c r="B216" s="62"/>
      <c r="C216" s="63">
        <v>760</v>
      </c>
      <c r="D216" s="80" t="s">
        <v>35</v>
      </c>
      <c r="E216" s="81"/>
      <c r="F216" s="81"/>
      <c r="G216" s="81"/>
      <c r="H216" s="82"/>
      <c r="I216" s="70">
        <f>SUM(I217:I219)</f>
        <v>0</v>
      </c>
      <c r="J216" s="70">
        <f>SUM(J217:J219)</f>
        <v>0</v>
      </c>
      <c r="K216" s="70">
        <f>SUM(K217:K219)</f>
        <v>0</v>
      </c>
      <c r="L216" s="65">
        <f>SUM(L217:L219)</f>
        <v>0</v>
      </c>
    </row>
    <row r="217" spans="1:12" ht="21" customHeight="1" hidden="1">
      <c r="A217" s="51"/>
      <c r="B217" s="51"/>
      <c r="C217" s="51"/>
      <c r="D217" s="53"/>
      <c r="E217" s="53"/>
      <c r="F217" s="53"/>
      <c r="G217" s="53"/>
      <c r="H217" s="54"/>
      <c r="I217" s="55">
        <f aca="true" t="shared" si="3" ref="I217:I222">J217+K217</f>
        <v>0</v>
      </c>
      <c r="J217" s="55"/>
      <c r="K217" s="55"/>
      <c r="L217" s="56"/>
    </row>
    <row r="218" spans="1:12" ht="21" customHeight="1" hidden="1">
      <c r="A218" s="51"/>
      <c r="B218" s="51"/>
      <c r="C218" s="51"/>
      <c r="D218" s="53"/>
      <c r="E218" s="53"/>
      <c r="F218" s="53"/>
      <c r="G218" s="53"/>
      <c r="H218" s="54"/>
      <c r="I218" s="55">
        <f t="shared" si="3"/>
        <v>0</v>
      </c>
      <c r="J218" s="55"/>
      <c r="K218" s="55"/>
      <c r="L218" s="56"/>
    </row>
    <row r="219" spans="1:12" ht="21" customHeight="1" hidden="1">
      <c r="A219" s="51"/>
      <c r="B219" s="51"/>
      <c r="C219" s="51"/>
      <c r="D219" s="53"/>
      <c r="E219" s="53"/>
      <c r="F219" s="53"/>
      <c r="G219" s="53"/>
      <c r="H219" s="54"/>
      <c r="I219" s="55">
        <f t="shared" si="3"/>
        <v>0</v>
      </c>
      <c r="J219" s="55"/>
      <c r="K219" s="55"/>
      <c r="L219" s="56"/>
    </row>
    <row r="220" spans="1:12" ht="21">
      <c r="A220" s="51"/>
      <c r="B220" s="51"/>
      <c r="C220" s="51"/>
      <c r="D220" s="53"/>
      <c r="E220" s="53"/>
      <c r="F220" s="53"/>
      <c r="G220" s="53"/>
      <c r="H220" s="83"/>
      <c r="I220" s="55">
        <f t="shared" si="3"/>
        <v>0</v>
      </c>
      <c r="J220" s="55"/>
      <c r="K220" s="55"/>
      <c r="L220" s="56"/>
    </row>
    <row r="221" spans="1:12" ht="21">
      <c r="A221" s="51"/>
      <c r="B221" s="51"/>
      <c r="C221" s="51"/>
      <c r="D221" s="53"/>
      <c r="E221" s="53"/>
      <c r="F221" s="53">
        <v>47011</v>
      </c>
      <c r="G221" s="53"/>
      <c r="H221" s="144" t="s">
        <v>155</v>
      </c>
      <c r="I221" s="55">
        <f t="shared" si="3"/>
        <v>10000</v>
      </c>
      <c r="J221" s="55">
        <v>10000</v>
      </c>
      <c r="K221" s="55"/>
      <c r="L221" s="56"/>
    </row>
    <row r="222" spans="1:12" ht="21">
      <c r="A222" s="51"/>
      <c r="B222" s="51"/>
      <c r="C222" s="51"/>
      <c r="D222" s="53"/>
      <c r="E222" s="53"/>
      <c r="F222" s="53"/>
      <c r="G222" s="53"/>
      <c r="H222" s="76"/>
      <c r="I222" s="55">
        <f t="shared" si="3"/>
        <v>0</v>
      </c>
      <c r="J222" s="55"/>
      <c r="K222" s="55"/>
      <c r="L222" s="56"/>
    </row>
    <row r="223" spans="1:12" ht="21">
      <c r="A223" s="62"/>
      <c r="B223" s="62"/>
      <c r="C223" s="63">
        <v>770</v>
      </c>
      <c r="D223" s="236" t="s">
        <v>21</v>
      </c>
      <c r="E223" s="237"/>
      <c r="F223" s="237"/>
      <c r="G223" s="237"/>
      <c r="H223" s="238"/>
      <c r="I223" s="64">
        <f>SUM(I224:I226)</f>
        <v>82665</v>
      </c>
      <c r="J223" s="70">
        <f>SUM(J224:J226)</f>
        <v>32665</v>
      </c>
      <c r="K223" s="70">
        <f>SUM(K224:K226)</f>
        <v>50000</v>
      </c>
      <c r="L223" s="70">
        <f>SUM(L224:L226)</f>
        <v>0</v>
      </c>
    </row>
    <row r="224" spans="1:12" ht="21">
      <c r="A224" s="51"/>
      <c r="B224" s="51"/>
      <c r="C224" s="51">
        <v>77040</v>
      </c>
      <c r="D224" s="53"/>
      <c r="E224" s="53"/>
      <c r="F224" s="53">
        <v>49885</v>
      </c>
      <c r="G224" s="53"/>
      <c r="H224" s="54" t="s">
        <v>155</v>
      </c>
      <c r="I224" s="67">
        <f>J224+K224</f>
        <v>67665</v>
      </c>
      <c r="J224" s="67">
        <v>32665</v>
      </c>
      <c r="K224" s="67">
        <v>35000</v>
      </c>
      <c r="L224" s="56"/>
    </row>
    <row r="225" spans="1:12" ht="42">
      <c r="A225" s="140"/>
      <c r="B225" s="140"/>
      <c r="C225" s="140"/>
      <c r="D225" s="142"/>
      <c r="E225" s="142"/>
      <c r="F225" s="142">
        <v>51674</v>
      </c>
      <c r="G225" s="142"/>
      <c r="H225" s="151" t="s">
        <v>190</v>
      </c>
      <c r="I225" s="67">
        <f>J225+K225</f>
        <v>15000</v>
      </c>
      <c r="J225" s="67">
        <v>0</v>
      </c>
      <c r="K225" s="67">
        <v>15000</v>
      </c>
      <c r="L225" s="56"/>
    </row>
    <row r="226" spans="1:12" ht="21">
      <c r="A226" s="51"/>
      <c r="B226" s="51"/>
      <c r="C226" s="51"/>
      <c r="D226" s="53"/>
      <c r="E226" s="53"/>
      <c r="F226" s="53"/>
      <c r="G226" s="53"/>
      <c r="H226" s="148"/>
      <c r="I226" s="55">
        <f>J226+K226</f>
        <v>0</v>
      </c>
      <c r="J226" s="55"/>
      <c r="K226" s="55"/>
      <c r="L226" s="56"/>
    </row>
    <row r="227" spans="1:12" ht="21">
      <c r="A227" s="62"/>
      <c r="B227" s="62"/>
      <c r="C227" s="63">
        <v>920</v>
      </c>
      <c r="D227" s="236" t="s">
        <v>132</v>
      </c>
      <c r="E227" s="237"/>
      <c r="F227" s="237"/>
      <c r="G227" s="237"/>
      <c r="H227" s="238"/>
      <c r="I227" s="64">
        <f>I228+I232+I237</f>
        <v>27475</v>
      </c>
      <c r="J227" s="64">
        <f>J228+J232+J237</f>
        <v>27475</v>
      </c>
      <c r="K227" s="70">
        <f>K228+K232+K237</f>
        <v>0</v>
      </c>
      <c r="L227" s="70">
        <f>L228+L232+L237</f>
        <v>0</v>
      </c>
    </row>
    <row r="228" spans="1:12" ht="21">
      <c r="A228" s="46"/>
      <c r="B228" s="46"/>
      <c r="C228" s="46">
        <v>92350</v>
      </c>
      <c r="D228" s="48"/>
      <c r="E228" s="239" t="s">
        <v>133</v>
      </c>
      <c r="F228" s="240"/>
      <c r="G228" s="240"/>
      <c r="H228" s="241"/>
      <c r="I228" s="66">
        <f>SUM(I229:I231)</f>
        <v>0</v>
      </c>
      <c r="J228" s="66">
        <f>SUM(J229:J231)</f>
        <v>0</v>
      </c>
      <c r="K228" s="49">
        <f>SUM(K229:K231)</f>
        <v>0</v>
      </c>
      <c r="L228" s="50">
        <f>SUM(L229:L231)</f>
        <v>0</v>
      </c>
    </row>
    <row r="229" spans="1:12" ht="21">
      <c r="A229" s="51"/>
      <c r="B229" s="51"/>
      <c r="C229" s="51"/>
      <c r="D229" s="53"/>
      <c r="E229" s="53"/>
      <c r="F229" s="53"/>
      <c r="G229" s="53"/>
      <c r="H229" s="147"/>
      <c r="I229" s="71">
        <f>J229+K229</f>
        <v>0</v>
      </c>
      <c r="J229" s="71"/>
      <c r="K229" s="55"/>
      <c r="L229" s="56"/>
    </row>
    <row r="230" spans="1:12" ht="21">
      <c r="A230" s="51"/>
      <c r="B230" s="51"/>
      <c r="C230" s="51"/>
      <c r="D230" s="53"/>
      <c r="E230" s="53"/>
      <c r="F230" s="53"/>
      <c r="G230" s="53"/>
      <c r="H230" s="147"/>
      <c r="I230" s="71">
        <f>J230+K230</f>
        <v>0</v>
      </c>
      <c r="J230" s="71"/>
      <c r="K230" s="55"/>
      <c r="L230" s="56"/>
    </row>
    <row r="231" spans="1:12" ht="21">
      <c r="A231" s="51"/>
      <c r="B231" s="51"/>
      <c r="C231" s="51"/>
      <c r="D231" s="53"/>
      <c r="E231" s="53"/>
      <c r="F231" s="53"/>
      <c r="G231" s="53"/>
      <c r="H231" s="147"/>
      <c r="I231" s="71">
        <f>J231+K231</f>
        <v>0</v>
      </c>
      <c r="J231" s="71"/>
      <c r="K231" s="55"/>
      <c r="L231" s="56"/>
    </row>
    <row r="232" spans="1:12" ht="21">
      <c r="A232" s="46"/>
      <c r="B232" s="46"/>
      <c r="C232" s="46">
        <v>93210</v>
      </c>
      <c r="D232" s="48"/>
      <c r="E232" s="239" t="s">
        <v>27</v>
      </c>
      <c r="F232" s="240"/>
      <c r="G232" s="240"/>
      <c r="H232" s="241"/>
      <c r="I232" s="66">
        <f>SUM(I233:I236)</f>
        <v>27475</v>
      </c>
      <c r="J232" s="66">
        <f>SUM(J233:J236)</f>
        <v>27475</v>
      </c>
      <c r="K232" s="49">
        <f>SUM(K233:K236)</f>
        <v>0</v>
      </c>
      <c r="L232" s="49">
        <f>SUM(L233:L236)</f>
        <v>0</v>
      </c>
    </row>
    <row r="233" spans="1:12" ht="63">
      <c r="A233" s="51"/>
      <c r="B233" s="51"/>
      <c r="C233" s="51"/>
      <c r="D233" s="53"/>
      <c r="E233" s="53"/>
      <c r="F233" s="142">
        <v>51358</v>
      </c>
      <c r="G233" s="142"/>
      <c r="H233" s="153" t="s">
        <v>191</v>
      </c>
      <c r="I233" s="71">
        <f>J233+K233</f>
        <v>6500</v>
      </c>
      <c r="J233" s="71">
        <v>6500</v>
      </c>
      <c r="K233" s="55"/>
      <c r="L233" s="56"/>
    </row>
    <row r="234" spans="1:12" ht="42">
      <c r="A234" s="51"/>
      <c r="B234" s="51"/>
      <c r="C234" s="51"/>
      <c r="D234" s="53"/>
      <c r="E234" s="53"/>
      <c r="F234" s="53">
        <v>51641</v>
      </c>
      <c r="G234" s="53"/>
      <c r="H234" s="147" t="s">
        <v>192</v>
      </c>
      <c r="I234" s="71">
        <f>J234+K234</f>
        <v>12975</v>
      </c>
      <c r="J234" s="71">
        <v>12975</v>
      </c>
      <c r="K234" s="55"/>
      <c r="L234" s="56"/>
    </row>
    <row r="235" spans="1:12" ht="42">
      <c r="A235" s="140"/>
      <c r="B235" s="140"/>
      <c r="C235" s="140"/>
      <c r="D235" s="142"/>
      <c r="E235" s="142"/>
      <c r="F235" s="142">
        <v>51646</v>
      </c>
      <c r="G235" s="142"/>
      <c r="H235" s="153" t="s">
        <v>193</v>
      </c>
      <c r="I235" s="71">
        <f>J235+K235</f>
        <v>8000</v>
      </c>
      <c r="J235" s="71">
        <v>8000</v>
      </c>
      <c r="K235" s="55"/>
      <c r="L235" s="56"/>
    </row>
    <row r="236" spans="1:12" ht="21">
      <c r="A236" s="51"/>
      <c r="B236" s="51"/>
      <c r="C236" s="51"/>
      <c r="D236" s="53"/>
      <c r="E236" s="53"/>
      <c r="F236" s="53"/>
      <c r="G236" s="53"/>
      <c r="H236" s="84"/>
      <c r="I236" s="67">
        <f>J236+K236</f>
        <v>0</v>
      </c>
      <c r="J236" s="67"/>
      <c r="K236" s="55"/>
      <c r="L236" s="56"/>
    </row>
    <row r="237" spans="1:12" ht="21">
      <c r="A237" s="46"/>
      <c r="B237" s="46"/>
      <c r="C237" s="46">
        <v>94410</v>
      </c>
      <c r="D237" s="48"/>
      <c r="E237" s="239" t="s">
        <v>134</v>
      </c>
      <c r="F237" s="240"/>
      <c r="G237" s="240"/>
      <c r="H237" s="241"/>
      <c r="I237" s="66">
        <f>SUM(I238:I242)</f>
        <v>0</v>
      </c>
      <c r="J237" s="66">
        <f>SUM(J238:J242)</f>
        <v>0</v>
      </c>
      <c r="K237" s="49">
        <f>SUM(K238:K242)</f>
        <v>0</v>
      </c>
      <c r="L237" s="49">
        <f>SUM(L238:L242)</f>
        <v>0</v>
      </c>
    </row>
    <row r="238" spans="1:12" ht="21">
      <c r="A238" s="51"/>
      <c r="B238" s="51"/>
      <c r="C238" s="51"/>
      <c r="D238" s="53"/>
      <c r="E238" s="53"/>
      <c r="F238" s="53"/>
      <c r="G238" s="53"/>
      <c r="H238" s="170"/>
      <c r="I238" s="71">
        <f aca="true" t="shared" si="4" ref="I238:I243">J238+K238</f>
        <v>0</v>
      </c>
      <c r="J238" s="71"/>
      <c r="K238" s="55"/>
      <c r="L238" s="56"/>
    </row>
    <row r="239" spans="1:12" ht="21">
      <c r="A239" s="51"/>
      <c r="B239" s="51"/>
      <c r="C239" s="51"/>
      <c r="D239" s="53"/>
      <c r="E239" s="53"/>
      <c r="F239" s="53"/>
      <c r="G239" s="53"/>
      <c r="H239" s="153"/>
      <c r="I239" s="71">
        <f t="shared" si="4"/>
        <v>0</v>
      </c>
      <c r="J239" s="71"/>
      <c r="K239" s="55"/>
      <c r="L239" s="56"/>
    </row>
    <row r="240" spans="1:12" ht="21">
      <c r="A240" s="140"/>
      <c r="B240" s="140"/>
      <c r="C240" s="140"/>
      <c r="D240" s="142"/>
      <c r="E240" s="142"/>
      <c r="F240" s="142"/>
      <c r="G240" s="142"/>
      <c r="H240" s="153"/>
      <c r="I240" s="71">
        <f t="shared" si="4"/>
        <v>0</v>
      </c>
      <c r="J240" s="71"/>
      <c r="K240" s="55"/>
      <c r="L240" s="56"/>
    </row>
    <row r="241" spans="1:12" ht="21">
      <c r="A241" s="140"/>
      <c r="B241" s="140"/>
      <c r="C241" s="140"/>
      <c r="D241" s="142"/>
      <c r="E241" s="142"/>
      <c r="F241" s="142"/>
      <c r="G241" s="142"/>
      <c r="H241" s="153"/>
      <c r="I241" s="71">
        <f t="shared" si="4"/>
        <v>0</v>
      </c>
      <c r="J241" s="71"/>
      <c r="K241" s="55"/>
      <c r="L241" s="56"/>
    </row>
    <row r="242" spans="1:12" ht="21">
      <c r="A242" s="51"/>
      <c r="B242" s="51"/>
      <c r="C242" s="51"/>
      <c r="D242" s="53"/>
      <c r="E242" s="53"/>
      <c r="F242" s="53"/>
      <c r="G242" s="53"/>
      <c r="H242" s="153"/>
      <c r="I242" s="71">
        <f t="shared" si="4"/>
        <v>0</v>
      </c>
      <c r="J242" s="71"/>
      <c r="K242" s="55"/>
      <c r="L242" s="56"/>
    </row>
    <row r="243" spans="1:12" ht="15" hidden="1">
      <c r="A243" s="85"/>
      <c r="B243" s="85"/>
      <c r="C243" s="85"/>
      <c r="D243" s="86"/>
      <c r="E243" s="86"/>
      <c r="F243" s="86"/>
      <c r="G243" s="86"/>
      <c r="H243" s="87"/>
      <c r="I243" s="88">
        <f t="shared" si="4"/>
        <v>0</v>
      </c>
      <c r="J243" s="88"/>
      <c r="K243" s="88"/>
      <c r="L243" s="89"/>
    </row>
    <row r="244" spans="1:12" ht="15" hidden="1">
      <c r="A244" s="90"/>
      <c r="B244" s="90"/>
      <c r="C244" s="91">
        <v>850</v>
      </c>
      <c r="D244" s="272" t="s">
        <v>107</v>
      </c>
      <c r="E244" s="273"/>
      <c r="F244" s="273"/>
      <c r="G244" s="273"/>
      <c r="H244" s="274"/>
      <c r="I244" s="92">
        <f>I245+I249+I253</f>
        <v>0</v>
      </c>
      <c r="J244" s="92">
        <f>J245+J249+J253</f>
        <v>0</v>
      </c>
      <c r="K244" s="92">
        <f>K245+K249+K253</f>
        <v>0</v>
      </c>
      <c r="L244" s="93">
        <f>L245+L249+L253</f>
        <v>0</v>
      </c>
    </row>
    <row r="245" spans="1:12" ht="15" hidden="1">
      <c r="A245" s="94"/>
      <c r="B245" s="94"/>
      <c r="C245" s="94"/>
      <c r="D245" s="95"/>
      <c r="E245" s="275" t="s">
        <v>90</v>
      </c>
      <c r="F245" s="276"/>
      <c r="G245" s="276"/>
      <c r="H245" s="277"/>
      <c r="I245" s="96">
        <f>SUM(I246:I248)</f>
        <v>0</v>
      </c>
      <c r="J245" s="96">
        <f>SUM(J246:J248)</f>
        <v>0</v>
      </c>
      <c r="K245" s="96">
        <f>SUM(K246:K248)</f>
        <v>0</v>
      </c>
      <c r="L245" s="97">
        <f>SUM(L246:L248)</f>
        <v>0</v>
      </c>
    </row>
    <row r="246" spans="1:12" ht="15" hidden="1">
      <c r="A246" s="85"/>
      <c r="B246" s="85"/>
      <c r="C246" s="85"/>
      <c r="D246" s="86"/>
      <c r="E246" s="86"/>
      <c r="F246" s="86"/>
      <c r="G246" s="86"/>
      <c r="H246" s="87"/>
      <c r="I246" s="88">
        <f>J246+K246</f>
        <v>0</v>
      </c>
      <c r="J246" s="88"/>
      <c r="K246" s="88"/>
      <c r="L246" s="89"/>
    </row>
    <row r="247" spans="1:12" ht="15" hidden="1">
      <c r="A247" s="85"/>
      <c r="B247" s="85"/>
      <c r="C247" s="85"/>
      <c r="D247" s="86"/>
      <c r="E247" s="86"/>
      <c r="F247" s="86"/>
      <c r="G247" s="86"/>
      <c r="H247" s="87"/>
      <c r="I247" s="88">
        <f>J247+K247</f>
        <v>0</v>
      </c>
      <c r="J247" s="88"/>
      <c r="K247" s="88"/>
      <c r="L247" s="89"/>
    </row>
    <row r="248" spans="1:12" ht="15" hidden="1">
      <c r="A248" s="85"/>
      <c r="B248" s="85"/>
      <c r="C248" s="85"/>
      <c r="D248" s="86"/>
      <c r="E248" s="86"/>
      <c r="F248" s="86"/>
      <c r="G248" s="86"/>
      <c r="H248" s="87"/>
      <c r="I248" s="88">
        <f>J248+K248</f>
        <v>0</v>
      </c>
      <c r="J248" s="88"/>
      <c r="K248" s="88"/>
      <c r="L248" s="89"/>
    </row>
    <row r="249" spans="1:12" ht="15" hidden="1">
      <c r="A249" s="94"/>
      <c r="B249" s="94"/>
      <c r="C249" s="94"/>
      <c r="D249" s="95"/>
      <c r="E249" s="275" t="s">
        <v>85</v>
      </c>
      <c r="F249" s="276"/>
      <c r="G249" s="276"/>
      <c r="H249" s="277"/>
      <c r="I249" s="96">
        <f>SUM(I250:I252)</f>
        <v>0</v>
      </c>
      <c r="J249" s="96">
        <f>SUM(J250:J252)</f>
        <v>0</v>
      </c>
      <c r="K249" s="96">
        <f>SUM(K250:K252)</f>
        <v>0</v>
      </c>
      <c r="L249" s="97">
        <f>SUM(L250:L252)</f>
        <v>0</v>
      </c>
    </row>
    <row r="250" spans="1:12" ht="15" hidden="1">
      <c r="A250" s="85"/>
      <c r="B250" s="85"/>
      <c r="C250" s="85"/>
      <c r="D250" s="86"/>
      <c r="E250" s="86"/>
      <c r="F250" s="86"/>
      <c r="G250" s="86"/>
      <c r="H250" s="87"/>
      <c r="I250" s="88">
        <f>J250+K250</f>
        <v>0</v>
      </c>
      <c r="J250" s="88"/>
      <c r="K250" s="88"/>
      <c r="L250" s="89"/>
    </row>
    <row r="251" spans="1:12" ht="15" hidden="1">
      <c r="A251" s="85"/>
      <c r="B251" s="85"/>
      <c r="C251" s="85"/>
      <c r="D251" s="86"/>
      <c r="E251" s="86"/>
      <c r="F251" s="86"/>
      <c r="G251" s="86"/>
      <c r="H251" s="87"/>
      <c r="I251" s="88">
        <f>J251+K251</f>
        <v>0</v>
      </c>
      <c r="J251" s="88"/>
      <c r="K251" s="88"/>
      <c r="L251" s="89"/>
    </row>
    <row r="252" spans="1:12" ht="15" hidden="1">
      <c r="A252" s="85"/>
      <c r="B252" s="85"/>
      <c r="C252" s="85"/>
      <c r="D252" s="86"/>
      <c r="E252" s="86"/>
      <c r="F252" s="86"/>
      <c r="G252" s="86"/>
      <c r="H252" s="87"/>
      <c r="I252" s="88">
        <f>J252+K252</f>
        <v>0</v>
      </c>
      <c r="J252" s="88"/>
      <c r="K252" s="88"/>
      <c r="L252" s="89"/>
    </row>
    <row r="253" spans="1:12" ht="15" hidden="1">
      <c r="A253" s="94"/>
      <c r="B253" s="94"/>
      <c r="C253" s="94"/>
      <c r="D253" s="95"/>
      <c r="E253" s="275" t="s">
        <v>92</v>
      </c>
      <c r="F253" s="276"/>
      <c r="G253" s="276"/>
      <c r="H253" s="277"/>
      <c r="I253" s="96">
        <f>SUM(I254:I256)</f>
        <v>0</v>
      </c>
      <c r="J253" s="96">
        <f>SUM(J254:J256)</f>
        <v>0</v>
      </c>
      <c r="K253" s="96">
        <f>SUM(K254:K256)</f>
        <v>0</v>
      </c>
      <c r="L253" s="97">
        <f>SUM(L254:L256)</f>
        <v>0</v>
      </c>
    </row>
    <row r="254" spans="1:12" ht="15" hidden="1">
      <c r="A254" s="85"/>
      <c r="B254" s="85"/>
      <c r="C254" s="85"/>
      <c r="D254" s="86"/>
      <c r="E254" s="86"/>
      <c r="F254" s="86"/>
      <c r="G254" s="86"/>
      <c r="H254" s="87"/>
      <c r="I254" s="88">
        <f>J254+K254</f>
        <v>0</v>
      </c>
      <c r="J254" s="88"/>
      <c r="K254" s="88"/>
      <c r="L254" s="89"/>
    </row>
    <row r="255" spans="1:12" ht="15" hidden="1">
      <c r="A255" s="85"/>
      <c r="B255" s="85"/>
      <c r="C255" s="85"/>
      <c r="D255" s="86"/>
      <c r="E255" s="86"/>
      <c r="F255" s="86"/>
      <c r="G255" s="86"/>
      <c r="H255" s="87"/>
      <c r="I255" s="88">
        <f>J255+K255</f>
        <v>0</v>
      </c>
      <c r="J255" s="88"/>
      <c r="K255" s="88"/>
      <c r="L255" s="89"/>
    </row>
    <row r="256" spans="1:12" ht="15" hidden="1">
      <c r="A256" s="85"/>
      <c r="B256" s="85"/>
      <c r="C256" s="85"/>
      <c r="D256" s="86"/>
      <c r="E256" s="86"/>
      <c r="F256" s="86"/>
      <c r="G256" s="86"/>
      <c r="H256" s="87"/>
      <c r="I256" s="88">
        <f>J256+K256</f>
        <v>0</v>
      </c>
      <c r="J256" s="88"/>
      <c r="K256" s="88"/>
      <c r="L256" s="89"/>
    </row>
    <row r="257" spans="1:12" ht="15" hidden="1">
      <c r="A257" s="90"/>
      <c r="B257" s="90"/>
      <c r="C257" s="91">
        <v>920</v>
      </c>
      <c r="D257" s="272" t="s">
        <v>108</v>
      </c>
      <c r="E257" s="273"/>
      <c r="F257" s="273"/>
      <c r="G257" s="273"/>
      <c r="H257" s="274"/>
      <c r="I257" s="92">
        <f>I258+I262+I266+I270+I274</f>
        <v>0</v>
      </c>
      <c r="J257" s="92">
        <f>J258+J262+J266+J270+J274</f>
        <v>0</v>
      </c>
      <c r="K257" s="92">
        <f>K258+K262+K266+K270+K274</f>
        <v>0</v>
      </c>
      <c r="L257" s="93">
        <f>L258+L262+L266+L270+L274</f>
        <v>0</v>
      </c>
    </row>
    <row r="258" spans="1:12" ht="15" hidden="1">
      <c r="A258" s="94"/>
      <c r="B258" s="94"/>
      <c r="C258" s="94"/>
      <c r="D258" s="95"/>
      <c r="E258" s="269" t="s">
        <v>26</v>
      </c>
      <c r="F258" s="270"/>
      <c r="G258" s="270"/>
      <c r="H258" s="271"/>
      <c r="I258" s="96">
        <f>SUM(I259:I261)</f>
        <v>0</v>
      </c>
      <c r="J258" s="96">
        <f>SUM(J259:J261)</f>
        <v>0</v>
      </c>
      <c r="K258" s="96">
        <f>SUM(K259:K261)</f>
        <v>0</v>
      </c>
      <c r="L258" s="97">
        <f>SUM(L259:L261)</f>
        <v>0</v>
      </c>
    </row>
    <row r="259" spans="1:12" ht="15" hidden="1">
      <c r="A259" s="85"/>
      <c r="B259" s="85"/>
      <c r="C259" s="85"/>
      <c r="D259" s="86"/>
      <c r="E259" s="86"/>
      <c r="F259" s="86"/>
      <c r="G259" s="86"/>
      <c r="H259" s="87"/>
      <c r="I259" s="88">
        <f>J259+K259</f>
        <v>0</v>
      </c>
      <c r="J259" s="88"/>
      <c r="K259" s="88"/>
      <c r="L259" s="89"/>
    </row>
    <row r="260" spans="1:12" ht="15" hidden="1">
      <c r="A260" s="85"/>
      <c r="B260" s="85"/>
      <c r="C260" s="85"/>
      <c r="D260" s="86"/>
      <c r="E260" s="86"/>
      <c r="F260" s="86"/>
      <c r="G260" s="86"/>
      <c r="H260" s="87"/>
      <c r="I260" s="88">
        <f>J260+K260</f>
        <v>0</v>
      </c>
      <c r="J260" s="88"/>
      <c r="K260" s="88"/>
      <c r="L260" s="89"/>
    </row>
    <row r="261" spans="1:12" ht="15" hidden="1">
      <c r="A261" s="85"/>
      <c r="B261" s="85"/>
      <c r="C261" s="85"/>
      <c r="D261" s="86"/>
      <c r="E261" s="86"/>
      <c r="F261" s="86"/>
      <c r="G261" s="86"/>
      <c r="H261" s="87"/>
      <c r="I261" s="88">
        <f>J261+K261</f>
        <v>0</v>
      </c>
      <c r="J261" s="88"/>
      <c r="K261" s="88"/>
      <c r="L261" s="89"/>
    </row>
    <row r="262" spans="1:12" ht="15" hidden="1">
      <c r="A262" s="94"/>
      <c r="B262" s="94"/>
      <c r="C262" s="94"/>
      <c r="D262" s="95"/>
      <c r="E262" s="269" t="s">
        <v>72</v>
      </c>
      <c r="F262" s="270"/>
      <c r="G262" s="270"/>
      <c r="H262" s="271"/>
      <c r="I262" s="96">
        <f>SUM(I263:I265)</f>
        <v>0</v>
      </c>
      <c r="J262" s="96">
        <f>SUM(J263:J265)</f>
        <v>0</v>
      </c>
      <c r="K262" s="96">
        <f>SUM(K263:K265)</f>
        <v>0</v>
      </c>
      <c r="L262" s="97">
        <f>SUM(L263:L265)</f>
        <v>0</v>
      </c>
    </row>
    <row r="263" spans="1:12" ht="15" hidden="1">
      <c r="A263" s="85"/>
      <c r="B263" s="85"/>
      <c r="C263" s="85"/>
      <c r="D263" s="86"/>
      <c r="E263" s="86"/>
      <c r="F263" s="86"/>
      <c r="G263" s="86"/>
      <c r="H263" s="87"/>
      <c r="I263" s="88">
        <f>J263+K263</f>
        <v>0</v>
      </c>
      <c r="J263" s="88"/>
      <c r="K263" s="88"/>
      <c r="L263" s="89"/>
    </row>
    <row r="264" spans="1:12" ht="15" hidden="1">
      <c r="A264" s="85"/>
      <c r="B264" s="85"/>
      <c r="C264" s="85"/>
      <c r="D264" s="86"/>
      <c r="E264" s="86"/>
      <c r="F264" s="86"/>
      <c r="G264" s="86"/>
      <c r="H264" s="87"/>
      <c r="I264" s="88">
        <f>J264+K264</f>
        <v>0</v>
      </c>
      <c r="J264" s="88"/>
      <c r="K264" s="88"/>
      <c r="L264" s="89"/>
    </row>
    <row r="265" spans="1:12" ht="15" hidden="1">
      <c r="A265" s="85"/>
      <c r="B265" s="85"/>
      <c r="C265" s="85"/>
      <c r="D265" s="86"/>
      <c r="E265" s="86"/>
      <c r="F265" s="86"/>
      <c r="G265" s="86"/>
      <c r="H265" s="87"/>
      <c r="I265" s="88">
        <f>J265+K265</f>
        <v>0</v>
      </c>
      <c r="J265" s="88"/>
      <c r="K265" s="88"/>
      <c r="L265" s="89"/>
    </row>
    <row r="266" spans="1:12" ht="15" hidden="1">
      <c r="A266" s="94"/>
      <c r="B266" s="94"/>
      <c r="C266" s="94"/>
      <c r="D266" s="95"/>
      <c r="E266" s="269" t="s">
        <v>27</v>
      </c>
      <c r="F266" s="270"/>
      <c r="G266" s="270"/>
      <c r="H266" s="271"/>
      <c r="I266" s="96">
        <f>SUM(I267:I269)</f>
        <v>0</v>
      </c>
      <c r="J266" s="96">
        <f>SUM(J267:J269)</f>
        <v>0</v>
      </c>
      <c r="K266" s="96">
        <f>SUM(K267:K269)</f>
        <v>0</v>
      </c>
      <c r="L266" s="97">
        <f>SUM(L267:L269)</f>
        <v>0</v>
      </c>
    </row>
    <row r="267" spans="1:12" ht="15" hidden="1">
      <c r="A267" s="85"/>
      <c r="B267" s="85"/>
      <c r="C267" s="85"/>
      <c r="D267" s="86"/>
      <c r="E267" s="86"/>
      <c r="F267" s="86"/>
      <c r="G267" s="86"/>
      <c r="H267" s="87"/>
      <c r="I267" s="88">
        <f>J267+K267</f>
        <v>0</v>
      </c>
      <c r="J267" s="88"/>
      <c r="K267" s="88"/>
      <c r="L267" s="89"/>
    </row>
    <row r="268" spans="1:12" ht="15" hidden="1">
      <c r="A268" s="85"/>
      <c r="B268" s="85"/>
      <c r="C268" s="85"/>
      <c r="D268" s="86"/>
      <c r="E268" s="86"/>
      <c r="F268" s="86"/>
      <c r="G268" s="86"/>
      <c r="H268" s="87"/>
      <c r="I268" s="88">
        <f>J268+K268</f>
        <v>0</v>
      </c>
      <c r="J268" s="88"/>
      <c r="K268" s="88"/>
      <c r="L268" s="89"/>
    </row>
    <row r="269" spans="1:12" ht="15" hidden="1">
      <c r="A269" s="85"/>
      <c r="B269" s="85"/>
      <c r="C269" s="85"/>
      <c r="D269" s="86"/>
      <c r="E269" s="86"/>
      <c r="F269" s="86"/>
      <c r="G269" s="86"/>
      <c r="H269" s="87"/>
      <c r="I269" s="88">
        <f>J269+K269</f>
        <v>0</v>
      </c>
      <c r="J269" s="88"/>
      <c r="K269" s="88"/>
      <c r="L269" s="89"/>
    </row>
    <row r="270" spans="1:12" ht="15" hidden="1">
      <c r="A270" s="94"/>
      <c r="B270" s="94"/>
      <c r="C270" s="94"/>
      <c r="D270" s="95"/>
      <c r="E270" s="269" t="s">
        <v>71</v>
      </c>
      <c r="F270" s="270"/>
      <c r="G270" s="270"/>
      <c r="H270" s="271"/>
      <c r="I270" s="96">
        <f>SUM(I271:I273)</f>
        <v>0</v>
      </c>
      <c r="J270" s="96">
        <f>SUM(J271:J273)</f>
        <v>0</v>
      </c>
      <c r="K270" s="96">
        <f>SUM(K271:K273)</f>
        <v>0</v>
      </c>
      <c r="L270" s="97">
        <f>SUM(L271:L273)</f>
        <v>0</v>
      </c>
    </row>
    <row r="271" spans="1:12" ht="15" hidden="1">
      <c r="A271" s="85"/>
      <c r="B271" s="85"/>
      <c r="C271" s="85"/>
      <c r="D271" s="86"/>
      <c r="E271" s="86"/>
      <c r="F271" s="86"/>
      <c r="G271" s="86"/>
      <c r="H271" s="87"/>
      <c r="I271" s="88">
        <f>J271+K271</f>
        <v>0</v>
      </c>
      <c r="J271" s="88"/>
      <c r="K271" s="88"/>
      <c r="L271" s="89"/>
    </row>
    <row r="272" spans="1:12" ht="15" hidden="1">
      <c r="A272" s="85"/>
      <c r="B272" s="85"/>
      <c r="C272" s="85"/>
      <c r="D272" s="86"/>
      <c r="E272" s="86"/>
      <c r="F272" s="86"/>
      <c r="G272" s="86"/>
      <c r="H272" s="87"/>
      <c r="I272" s="88">
        <f>J272+K272</f>
        <v>0</v>
      </c>
      <c r="J272" s="88"/>
      <c r="K272" s="88"/>
      <c r="L272" s="89"/>
    </row>
    <row r="273" spans="1:12" ht="15" hidden="1">
      <c r="A273" s="85"/>
      <c r="B273" s="85"/>
      <c r="C273" s="85"/>
      <c r="D273" s="86"/>
      <c r="E273" s="86"/>
      <c r="F273" s="86"/>
      <c r="G273" s="86"/>
      <c r="H273" s="87"/>
      <c r="I273" s="88">
        <f>J273+K273</f>
        <v>0</v>
      </c>
      <c r="J273" s="88"/>
      <c r="K273" s="88"/>
      <c r="L273" s="89"/>
    </row>
    <row r="274" spans="1:12" ht="15" hidden="1">
      <c r="A274" s="94"/>
      <c r="B274" s="94"/>
      <c r="C274" s="94"/>
      <c r="D274" s="95"/>
      <c r="E274" s="269" t="s">
        <v>79</v>
      </c>
      <c r="F274" s="270"/>
      <c r="G274" s="270"/>
      <c r="H274" s="271"/>
      <c r="I274" s="96">
        <f>SUM(I275:I277)</f>
        <v>0</v>
      </c>
      <c r="J274" s="96">
        <f>SUM(J275:J277)</f>
        <v>0</v>
      </c>
      <c r="K274" s="96">
        <f>SUM(K275:K277)</f>
        <v>0</v>
      </c>
      <c r="L274" s="97">
        <f>SUM(L275:L277)</f>
        <v>0</v>
      </c>
    </row>
    <row r="275" spans="1:12" ht="15" hidden="1">
      <c r="A275" s="85"/>
      <c r="B275" s="85"/>
      <c r="C275" s="85"/>
      <c r="D275" s="86"/>
      <c r="E275" s="86"/>
      <c r="F275" s="86"/>
      <c r="G275" s="86"/>
      <c r="H275" s="87"/>
      <c r="I275" s="88">
        <f>J275+K275</f>
        <v>0</v>
      </c>
      <c r="J275" s="88"/>
      <c r="K275" s="88"/>
      <c r="L275" s="89"/>
    </row>
    <row r="276" spans="1:12" ht="15" hidden="1">
      <c r="A276" s="85"/>
      <c r="B276" s="85"/>
      <c r="C276" s="85"/>
      <c r="D276" s="86"/>
      <c r="E276" s="86"/>
      <c r="F276" s="86"/>
      <c r="G276" s="86"/>
      <c r="H276" s="87"/>
      <c r="I276" s="88">
        <f>J276+K276</f>
        <v>0</v>
      </c>
      <c r="J276" s="88"/>
      <c r="K276" s="88"/>
      <c r="L276" s="89"/>
    </row>
    <row r="277" spans="1:12" ht="15" hidden="1">
      <c r="A277" s="85"/>
      <c r="B277" s="85"/>
      <c r="C277" s="85"/>
      <c r="D277" s="86"/>
      <c r="E277" s="86"/>
      <c r="F277" s="86"/>
      <c r="G277" s="86"/>
      <c r="H277" s="87"/>
      <c r="I277" s="88">
        <f>J277+K277</f>
        <v>0</v>
      </c>
      <c r="J277" s="88"/>
      <c r="K277" s="88"/>
      <c r="L277" s="89"/>
    </row>
  </sheetData>
  <sheetProtection selectLockedCells="1"/>
  <mergeCells count="82">
    <mergeCell ref="D200:H200"/>
    <mergeCell ref="D244:H244"/>
    <mergeCell ref="E245:H245"/>
    <mergeCell ref="E249:H249"/>
    <mergeCell ref="E196:H196"/>
    <mergeCell ref="E274:H274"/>
    <mergeCell ref="E253:H253"/>
    <mergeCell ref="D257:H257"/>
    <mergeCell ref="E258:H258"/>
    <mergeCell ref="E262:H262"/>
    <mergeCell ref="E237:H237"/>
    <mergeCell ref="A1:L1"/>
    <mergeCell ref="A7:H7"/>
    <mergeCell ref="E266:H266"/>
    <mergeCell ref="E270:H270"/>
    <mergeCell ref="E204:H204"/>
    <mergeCell ref="D182:H182"/>
    <mergeCell ref="E183:H183"/>
    <mergeCell ref="E157:H157"/>
    <mergeCell ref="E187:H187"/>
    <mergeCell ref="D195:H195"/>
    <mergeCell ref="E161:H161"/>
    <mergeCell ref="E165:H165"/>
    <mergeCell ref="D169:H169"/>
    <mergeCell ref="E170:H170"/>
    <mergeCell ref="E174:H174"/>
    <mergeCell ref="E178:H178"/>
    <mergeCell ref="D143:H143"/>
    <mergeCell ref="E144:H144"/>
    <mergeCell ref="E148:H148"/>
    <mergeCell ref="E152:H152"/>
    <mergeCell ref="D156:H156"/>
    <mergeCell ref="E135:H135"/>
    <mergeCell ref="D139:H139"/>
    <mergeCell ref="E123:H123"/>
    <mergeCell ref="E127:H127"/>
    <mergeCell ref="E131:H131"/>
    <mergeCell ref="E73:H73"/>
    <mergeCell ref="E89:H89"/>
    <mergeCell ref="D101:H101"/>
    <mergeCell ref="E111:H111"/>
    <mergeCell ref="E115:H115"/>
    <mergeCell ref="D110:H110"/>
    <mergeCell ref="D93:H93"/>
    <mergeCell ref="E102:H102"/>
    <mergeCell ref="D97:H97"/>
    <mergeCell ref="E85:H85"/>
    <mergeCell ref="E119:H119"/>
    <mergeCell ref="D41:H41"/>
    <mergeCell ref="D50:H50"/>
    <mergeCell ref="E59:H59"/>
    <mergeCell ref="E68:H68"/>
    <mergeCell ref="E32:H32"/>
    <mergeCell ref="E20:H20"/>
    <mergeCell ref="E42:H42"/>
    <mergeCell ref="E46:H46"/>
    <mergeCell ref="E106:H106"/>
    <mergeCell ref="F4:F5"/>
    <mergeCell ref="H4:H5"/>
    <mergeCell ref="G4:G5"/>
    <mergeCell ref="E24:H24"/>
    <mergeCell ref="E28:H28"/>
    <mergeCell ref="B40:G40"/>
    <mergeCell ref="D54:H54"/>
    <mergeCell ref="E12:H12"/>
    <mergeCell ref="E16:H16"/>
    <mergeCell ref="A2:L2"/>
    <mergeCell ref="I4:L4"/>
    <mergeCell ref="A4:A5"/>
    <mergeCell ref="D4:D5"/>
    <mergeCell ref="E4:E5"/>
    <mergeCell ref="C4:C5"/>
    <mergeCell ref="B4:B5"/>
    <mergeCell ref="D227:H227"/>
    <mergeCell ref="E228:H228"/>
    <mergeCell ref="E232:H232"/>
    <mergeCell ref="E8:H8"/>
    <mergeCell ref="D223:H223"/>
    <mergeCell ref="E36:H36"/>
    <mergeCell ref="E77:H77"/>
    <mergeCell ref="E81:H81"/>
    <mergeCell ref="E55:H55"/>
  </mergeCells>
  <printOptions horizontalCentered="1" verticalCentered="1"/>
  <pageMargins left="0.27" right="0.27" top="0.34" bottom="0.64" header="0.3" footer="0.29"/>
  <pageSetup horizontalDpi="600" verticalDpi="600" orientation="landscape" scale="50" r:id="rId1"/>
  <headerFooter>
    <oddFooter>&amp;LDepartament Opstinskih Budzeta, MPF&amp;R&amp;P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7"/>
  <sheetViews>
    <sheetView zoomScale="75" zoomScaleNormal="75" zoomScaleSheetLayoutView="75" zoomScalePageLayoutView="0" workbookViewId="0" topLeftCell="A4">
      <pane ySplit="3" topLeftCell="A7" activePane="bottomLeft" state="frozen"/>
      <selection pane="topLeft" activeCell="B4" sqref="B4"/>
      <selection pane="bottomLeft" activeCell="N152" sqref="N152"/>
    </sheetView>
  </sheetViews>
  <sheetFormatPr defaultColWidth="9.140625" defaultRowHeight="15"/>
  <cols>
    <col min="1" max="1" width="6.7109375" style="100" customWidth="1"/>
    <col min="2" max="2" width="4.7109375" style="100" customWidth="1"/>
    <col min="3" max="3" width="9.00390625" style="158" customWidth="1"/>
    <col min="4" max="4" width="4.7109375" style="100" customWidth="1"/>
    <col min="5" max="5" width="5.421875" style="100" customWidth="1"/>
    <col min="6" max="6" width="9.421875" style="100" customWidth="1"/>
    <col min="7" max="7" width="5.00390625" style="100" customWidth="1"/>
    <col min="8" max="8" width="48.57421875" style="159" customWidth="1"/>
    <col min="9" max="9" width="0.5625" style="100" hidden="1" customWidth="1"/>
    <col min="10" max="11" width="4.421875" style="100" hidden="1" customWidth="1"/>
    <col min="12" max="12" width="5.28125" style="160" hidden="1" customWidth="1"/>
    <col min="13" max="13" width="9.8515625" style="160" hidden="1" customWidth="1"/>
    <col min="14" max="14" width="19.8515625" style="214" customWidth="1"/>
    <col min="15" max="15" width="20.00390625" style="161" customWidth="1"/>
    <col min="16" max="16" width="19.57421875" style="161" customWidth="1"/>
    <col min="17" max="18" width="11.57421875" style="100" bestFit="1" customWidth="1"/>
    <col min="19" max="16384" width="9.140625" style="100" customWidth="1"/>
  </cols>
  <sheetData>
    <row r="1" spans="1:16" ht="15.75">
      <c r="A1" s="296" t="s">
        <v>40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2" spans="1:16" ht="21">
      <c r="A2" s="297" t="s">
        <v>2</v>
      </c>
      <c r="B2" s="297"/>
      <c r="C2" s="298"/>
      <c r="D2" s="297"/>
      <c r="E2" s="297"/>
      <c r="F2" s="297"/>
      <c r="G2" s="297"/>
      <c r="H2" s="299"/>
      <c r="I2" s="297"/>
      <c r="J2" s="297"/>
      <c r="K2" s="297"/>
      <c r="L2" s="297"/>
      <c r="M2" s="297"/>
      <c r="N2" s="297"/>
      <c r="O2" s="297"/>
      <c r="P2" s="297"/>
    </row>
    <row r="4" spans="1:18" ht="90">
      <c r="A4" s="101" t="s">
        <v>28</v>
      </c>
      <c r="B4" s="101" t="s">
        <v>38</v>
      </c>
      <c r="C4" s="102" t="s">
        <v>29</v>
      </c>
      <c r="D4" s="102" t="s">
        <v>118</v>
      </c>
      <c r="E4" s="102" t="s">
        <v>30</v>
      </c>
      <c r="F4" s="102" t="s">
        <v>31</v>
      </c>
      <c r="G4" s="102" t="s">
        <v>32</v>
      </c>
      <c r="H4" s="103" t="s">
        <v>33</v>
      </c>
      <c r="I4" s="102" t="s">
        <v>97</v>
      </c>
      <c r="J4" s="102" t="s">
        <v>99</v>
      </c>
      <c r="K4" s="102" t="s">
        <v>100</v>
      </c>
      <c r="L4" s="104" t="s">
        <v>98</v>
      </c>
      <c r="M4" s="223" t="s">
        <v>101</v>
      </c>
      <c r="N4" s="162" t="s">
        <v>146</v>
      </c>
      <c r="O4" s="224" t="s">
        <v>161</v>
      </c>
      <c r="P4" s="162" t="s">
        <v>169</v>
      </c>
      <c r="Q4" s="163" t="s">
        <v>170</v>
      </c>
      <c r="R4" s="163" t="s">
        <v>171</v>
      </c>
    </row>
    <row r="5" spans="1:18" s="111" customFormat="1" ht="15">
      <c r="A5" s="105"/>
      <c r="B5" s="105"/>
      <c r="C5" s="106"/>
      <c r="D5" s="105"/>
      <c r="E5" s="105"/>
      <c r="F5" s="105"/>
      <c r="G5" s="105"/>
      <c r="H5" s="107"/>
      <c r="I5" s="105"/>
      <c r="J5" s="105"/>
      <c r="K5" s="105"/>
      <c r="L5" s="108"/>
      <c r="M5" s="221"/>
      <c r="N5" s="109"/>
      <c r="O5" s="222"/>
      <c r="P5" s="109"/>
      <c r="Q5" s="110"/>
      <c r="R5" s="110"/>
    </row>
    <row r="6" spans="1:18" ht="23.25">
      <c r="A6" s="293" t="s">
        <v>96</v>
      </c>
      <c r="B6" s="294"/>
      <c r="C6" s="294"/>
      <c r="D6" s="294"/>
      <c r="E6" s="294"/>
      <c r="F6" s="294"/>
      <c r="G6" s="294"/>
      <c r="H6" s="295"/>
      <c r="I6" s="112"/>
      <c r="J6" s="112"/>
      <c r="K6" s="112"/>
      <c r="L6" s="113"/>
      <c r="M6" s="189"/>
      <c r="N6" s="114"/>
      <c r="O6" s="199"/>
      <c r="P6" s="114"/>
      <c r="Q6" s="114">
        <v>0</v>
      </c>
      <c r="R6" s="114">
        <v>0</v>
      </c>
    </row>
    <row r="7" spans="1:18" ht="15" hidden="1">
      <c r="A7" s="115"/>
      <c r="B7" s="115"/>
      <c r="C7" s="116">
        <v>92890</v>
      </c>
      <c r="D7" s="117"/>
      <c r="E7" s="278" t="s">
        <v>130</v>
      </c>
      <c r="F7" s="278"/>
      <c r="G7" s="278"/>
      <c r="H7" s="278"/>
      <c r="I7" s="118"/>
      <c r="J7" s="118"/>
      <c r="K7" s="118"/>
      <c r="L7" s="118"/>
      <c r="M7" s="190"/>
      <c r="N7" s="119"/>
      <c r="O7" s="200"/>
      <c r="P7" s="120"/>
      <c r="Q7" s="121"/>
      <c r="R7" s="121"/>
    </row>
    <row r="8" spans="1:18" ht="15" hidden="1">
      <c r="A8" s="122"/>
      <c r="B8" s="122"/>
      <c r="C8" s="123"/>
      <c r="D8" s="124"/>
      <c r="E8" s="124"/>
      <c r="F8" s="124"/>
      <c r="G8" s="124"/>
      <c r="H8" s="125"/>
      <c r="I8" s="121"/>
      <c r="J8" s="121"/>
      <c r="K8" s="121"/>
      <c r="L8" s="121"/>
      <c r="M8" s="191"/>
      <c r="N8" s="126"/>
      <c r="O8" s="201"/>
      <c r="P8" s="126"/>
      <c r="Q8" s="121"/>
      <c r="R8" s="121"/>
    </row>
    <row r="9" spans="1:18" ht="15" hidden="1">
      <c r="A9" s="122"/>
      <c r="B9" s="122"/>
      <c r="C9" s="123"/>
      <c r="D9" s="124"/>
      <c r="E9" s="124"/>
      <c r="F9" s="124"/>
      <c r="G9" s="124"/>
      <c r="H9" s="125"/>
      <c r="I9" s="121"/>
      <c r="J9" s="121"/>
      <c r="K9" s="121"/>
      <c r="L9" s="121"/>
      <c r="M9" s="191"/>
      <c r="N9" s="126"/>
      <c r="O9" s="201"/>
      <c r="P9" s="126"/>
      <c r="Q9" s="121"/>
      <c r="R9" s="121"/>
    </row>
    <row r="10" spans="1:18" ht="15" hidden="1">
      <c r="A10" s="122"/>
      <c r="B10" s="122"/>
      <c r="C10" s="123"/>
      <c r="D10" s="124"/>
      <c r="E10" s="124"/>
      <c r="F10" s="124"/>
      <c r="G10" s="124"/>
      <c r="H10" s="125"/>
      <c r="I10" s="121"/>
      <c r="J10" s="121"/>
      <c r="K10" s="121"/>
      <c r="L10" s="121"/>
      <c r="M10" s="191"/>
      <c r="N10" s="126"/>
      <c r="O10" s="201">
        <v>0</v>
      </c>
      <c r="P10" s="126">
        <v>0</v>
      </c>
      <c r="Q10" s="121"/>
      <c r="R10" s="121"/>
    </row>
    <row r="11" spans="1:18" ht="15" hidden="1">
      <c r="A11" s="115"/>
      <c r="B11" s="115"/>
      <c r="C11" s="116">
        <v>94020</v>
      </c>
      <c r="D11" s="117"/>
      <c r="E11" s="278" t="s">
        <v>131</v>
      </c>
      <c r="F11" s="278"/>
      <c r="G11" s="278"/>
      <c r="H11" s="278"/>
      <c r="I11" s="118"/>
      <c r="J11" s="118"/>
      <c r="K11" s="118"/>
      <c r="L11" s="118"/>
      <c r="M11" s="190"/>
      <c r="N11" s="119"/>
      <c r="O11" s="200"/>
      <c r="P11" s="120"/>
      <c r="Q11" s="121"/>
      <c r="R11" s="121"/>
    </row>
    <row r="12" spans="1:18" ht="15" hidden="1">
      <c r="A12" s="122"/>
      <c r="B12" s="122"/>
      <c r="C12" s="123"/>
      <c r="D12" s="124"/>
      <c r="E12" s="124"/>
      <c r="F12" s="124"/>
      <c r="G12" s="124"/>
      <c r="H12" s="125"/>
      <c r="I12" s="121"/>
      <c r="J12" s="121"/>
      <c r="K12" s="121"/>
      <c r="L12" s="121"/>
      <c r="M12" s="191"/>
      <c r="N12" s="126"/>
      <c r="O12" s="201"/>
      <c r="P12" s="126"/>
      <c r="Q12" s="121"/>
      <c r="R12" s="121"/>
    </row>
    <row r="13" spans="1:18" ht="15" hidden="1">
      <c r="A13" s="122"/>
      <c r="B13" s="122"/>
      <c r="C13" s="123"/>
      <c r="D13" s="124"/>
      <c r="E13" s="124"/>
      <c r="F13" s="124"/>
      <c r="G13" s="124"/>
      <c r="H13" s="125"/>
      <c r="I13" s="121"/>
      <c r="J13" s="121"/>
      <c r="K13" s="121"/>
      <c r="L13" s="121"/>
      <c r="M13" s="191"/>
      <c r="N13" s="126"/>
      <c r="O13" s="201"/>
      <c r="P13" s="126"/>
      <c r="Q13" s="121"/>
      <c r="R13" s="121"/>
    </row>
    <row r="14" spans="1:18" ht="15" hidden="1">
      <c r="A14" s="122"/>
      <c r="B14" s="122"/>
      <c r="C14" s="123"/>
      <c r="D14" s="124"/>
      <c r="E14" s="124"/>
      <c r="F14" s="124"/>
      <c r="G14" s="124"/>
      <c r="H14" s="125"/>
      <c r="I14" s="121"/>
      <c r="J14" s="121"/>
      <c r="K14" s="121"/>
      <c r="L14" s="121"/>
      <c r="M14" s="191"/>
      <c r="N14" s="126"/>
      <c r="O14" s="201">
        <v>0</v>
      </c>
      <c r="P14" s="126">
        <v>0</v>
      </c>
      <c r="Q14" s="121"/>
      <c r="R14" s="121"/>
    </row>
    <row r="15" spans="1:18" ht="15" hidden="1">
      <c r="A15" s="115"/>
      <c r="B15" s="115"/>
      <c r="C15" s="116">
        <v>95220</v>
      </c>
      <c r="D15" s="117"/>
      <c r="E15" s="278" t="s">
        <v>120</v>
      </c>
      <c r="F15" s="278"/>
      <c r="G15" s="278"/>
      <c r="H15" s="278"/>
      <c r="I15" s="118"/>
      <c r="J15" s="118"/>
      <c r="K15" s="118"/>
      <c r="L15" s="118"/>
      <c r="M15" s="190"/>
      <c r="N15" s="119"/>
      <c r="O15" s="200"/>
      <c r="P15" s="120"/>
      <c r="Q15" s="121"/>
      <c r="R15" s="121"/>
    </row>
    <row r="16" spans="1:18" ht="15" hidden="1">
      <c r="A16" s="122"/>
      <c r="B16" s="122"/>
      <c r="C16" s="123"/>
      <c r="D16" s="124"/>
      <c r="E16" s="124"/>
      <c r="F16" s="124"/>
      <c r="G16" s="124"/>
      <c r="H16" s="125"/>
      <c r="I16" s="121"/>
      <c r="J16" s="121"/>
      <c r="K16" s="121"/>
      <c r="L16" s="121"/>
      <c r="M16" s="191"/>
      <c r="N16" s="126"/>
      <c r="O16" s="201"/>
      <c r="P16" s="126"/>
      <c r="Q16" s="121"/>
      <c r="R16" s="121"/>
    </row>
    <row r="17" spans="1:18" ht="15" hidden="1">
      <c r="A17" s="122"/>
      <c r="B17" s="122"/>
      <c r="C17" s="123"/>
      <c r="D17" s="124"/>
      <c r="E17" s="124"/>
      <c r="F17" s="124"/>
      <c r="G17" s="124"/>
      <c r="H17" s="125"/>
      <c r="I17" s="121"/>
      <c r="J17" s="121"/>
      <c r="K17" s="121"/>
      <c r="L17" s="121"/>
      <c r="M17" s="191"/>
      <c r="N17" s="126"/>
      <c r="O17" s="201"/>
      <c r="P17" s="126"/>
      <c r="Q17" s="121"/>
      <c r="R17" s="121"/>
    </row>
    <row r="18" spans="1:18" ht="15" hidden="1">
      <c r="A18" s="122"/>
      <c r="B18" s="122"/>
      <c r="C18" s="123"/>
      <c r="D18" s="124"/>
      <c r="E18" s="124"/>
      <c r="F18" s="124"/>
      <c r="G18" s="124"/>
      <c r="H18" s="125"/>
      <c r="I18" s="121"/>
      <c r="J18" s="121"/>
      <c r="K18" s="121"/>
      <c r="L18" s="121"/>
      <c r="M18" s="191"/>
      <c r="N18" s="126"/>
      <c r="O18" s="201">
        <v>0</v>
      </c>
      <c r="P18" s="126">
        <v>0</v>
      </c>
      <c r="Q18" s="121"/>
      <c r="R18" s="121"/>
    </row>
    <row r="19" spans="1:18" ht="15" hidden="1">
      <c r="A19" s="115"/>
      <c r="B19" s="115"/>
      <c r="C19" s="116">
        <v>96140</v>
      </c>
      <c r="D19" s="117"/>
      <c r="E19" s="278" t="s">
        <v>121</v>
      </c>
      <c r="F19" s="278"/>
      <c r="G19" s="278"/>
      <c r="H19" s="278"/>
      <c r="I19" s="118"/>
      <c r="J19" s="118"/>
      <c r="K19" s="118"/>
      <c r="L19" s="118"/>
      <c r="M19" s="190"/>
      <c r="N19" s="119"/>
      <c r="O19" s="200"/>
      <c r="P19" s="120"/>
      <c r="Q19" s="121"/>
      <c r="R19" s="121"/>
    </row>
    <row r="20" spans="1:18" ht="15" hidden="1">
      <c r="A20" s="122"/>
      <c r="B20" s="122"/>
      <c r="C20" s="127"/>
      <c r="D20" s="124"/>
      <c r="E20" s="124"/>
      <c r="F20" s="124"/>
      <c r="G20" s="124"/>
      <c r="H20" s="125"/>
      <c r="I20" s="121"/>
      <c r="J20" s="121"/>
      <c r="K20" s="121"/>
      <c r="L20" s="121"/>
      <c r="M20" s="191"/>
      <c r="N20" s="126"/>
      <c r="O20" s="201"/>
      <c r="P20" s="126"/>
      <c r="Q20" s="121"/>
      <c r="R20" s="121"/>
    </row>
    <row r="21" spans="1:18" ht="15" hidden="1">
      <c r="A21" s="122"/>
      <c r="B21" s="122"/>
      <c r="C21" s="127"/>
      <c r="D21" s="124"/>
      <c r="E21" s="124"/>
      <c r="F21" s="124"/>
      <c r="G21" s="124"/>
      <c r="H21" s="125"/>
      <c r="I21" s="121"/>
      <c r="J21" s="121"/>
      <c r="K21" s="121"/>
      <c r="L21" s="121"/>
      <c r="M21" s="191"/>
      <c r="N21" s="126"/>
      <c r="O21" s="201"/>
      <c r="P21" s="126"/>
      <c r="Q21" s="121"/>
      <c r="R21" s="121"/>
    </row>
    <row r="22" spans="1:18" ht="15" hidden="1">
      <c r="A22" s="122"/>
      <c r="B22" s="122"/>
      <c r="C22" s="127"/>
      <c r="D22" s="124"/>
      <c r="E22" s="124"/>
      <c r="F22" s="124"/>
      <c r="G22" s="124"/>
      <c r="H22" s="125"/>
      <c r="I22" s="121"/>
      <c r="J22" s="121"/>
      <c r="K22" s="121"/>
      <c r="L22" s="121"/>
      <c r="M22" s="191"/>
      <c r="N22" s="126"/>
      <c r="O22" s="201">
        <v>0</v>
      </c>
      <c r="P22" s="126">
        <v>0</v>
      </c>
      <c r="Q22" s="121"/>
      <c r="R22" s="121"/>
    </row>
    <row r="23" spans="1:18" ht="21">
      <c r="A23" s="128">
        <v>618</v>
      </c>
      <c r="B23" s="280" t="s">
        <v>137</v>
      </c>
      <c r="C23" s="281"/>
      <c r="D23" s="280"/>
      <c r="E23" s="280"/>
      <c r="F23" s="280"/>
      <c r="G23" s="280"/>
      <c r="H23" s="129" t="s">
        <v>144</v>
      </c>
      <c r="I23" s="130"/>
      <c r="J23" s="130"/>
      <c r="K23" s="130"/>
      <c r="L23" s="130"/>
      <c r="M23" s="192"/>
      <c r="N23" s="175">
        <f>N37+N73+N95+N101+N105</f>
        <v>2520811</v>
      </c>
      <c r="O23" s="202">
        <f>O37+O73+O95+O101+O105</f>
        <v>2713697</v>
      </c>
      <c r="P23" s="175">
        <f>P37+P73+P95+P101+P105</f>
        <v>2948996</v>
      </c>
      <c r="Q23" s="121"/>
      <c r="R23" s="121"/>
    </row>
    <row r="24" spans="1:18" ht="21" hidden="1">
      <c r="A24" s="131"/>
      <c r="B24" s="132"/>
      <c r="C24" s="133">
        <v>160</v>
      </c>
      <c r="D24" s="279" t="s">
        <v>18</v>
      </c>
      <c r="E24" s="279"/>
      <c r="F24" s="279"/>
      <c r="G24" s="279"/>
      <c r="H24" s="279"/>
      <c r="I24" s="134"/>
      <c r="J24" s="134"/>
      <c r="K24" s="134"/>
      <c r="L24" s="134"/>
      <c r="M24" s="193"/>
      <c r="N24" s="176"/>
      <c r="O24" s="203">
        <v>0</v>
      </c>
      <c r="P24" s="177">
        <v>0</v>
      </c>
      <c r="Q24" s="121"/>
      <c r="R24" s="121"/>
    </row>
    <row r="25" spans="1:18" ht="21" hidden="1">
      <c r="A25" s="115"/>
      <c r="B25" s="135"/>
      <c r="C25" s="136"/>
      <c r="D25" s="137"/>
      <c r="E25" s="283" t="s">
        <v>18</v>
      </c>
      <c r="F25" s="283"/>
      <c r="G25" s="283"/>
      <c r="H25" s="283"/>
      <c r="I25" s="139"/>
      <c r="J25" s="139"/>
      <c r="K25" s="139"/>
      <c r="L25" s="139"/>
      <c r="M25" s="194"/>
      <c r="N25" s="178"/>
      <c r="O25" s="204"/>
      <c r="P25" s="179"/>
      <c r="Q25" s="121"/>
      <c r="R25" s="121"/>
    </row>
    <row r="26" spans="1:18" ht="21" hidden="1">
      <c r="A26" s="122"/>
      <c r="B26" s="140"/>
      <c r="C26" s="141"/>
      <c r="D26" s="142"/>
      <c r="E26" s="142"/>
      <c r="F26" s="142"/>
      <c r="G26" s="142"/>
      <c r="H26" s="143"/>
      <c r="I26" s="144"/>
      <c r="J26" s="144"/>
      <c r="K26" s="144"/>
      <c r="L26" s="144"/>
      <c r="M26" s="195"/>
      <c r="N26" s="180"/>
      <c r="O26" s="205"/>
      <c r="P26" s="180"/>
      <c r="Q26" s="121"/>
      <c r="R26" s="121"/>
    </row>
    <row r="27" spans="1:18" ht="21" hidden="1">
      <c r="A27" s="122"/>
      <c r="B27" s="140"/>
      <c r="C27" s="141"/>
      <c r="D27" s="142"/>
      <c r="E27" s="142"/>
      <c r="F27" s="142"/>
      <c r="G27" s="142"/>
      <c r="H27" s="143"/>
      <c r="I27" s="144"/>
      <c r="J27" s="144"/>
      <c r="K27" s="144"/>
      <c r="L27" s="144"/>
      <c r="M27" s="195"/>
      <c r="N27" s="180"/>
      <c r="O27" s="205"/>
      <c r="P27" s="180"/>
      <c r="Q27" s="121"/>
      <c r="R27" s="121"/>
    </row>
    <row r="28" spans="1:18" ht="21" hidden="1">
      <c r="A28" s="122"/>
      <c r="B28" s="140"/>
      <c r="C28" s="141"/>
      <c r="D28" s="142"/>
      <c r="E28" s="142"/>
      <c r="F28" s="142"/>
      <c r="G28" s="142"/>
      <c r="H28" s="143"/>
      <c r="I28" s="144"/>
      <c r="J28" s="145"/>
      <c r="K28" s="145"/>
      <c r="L28" s="145"/>
      <c r="M28" s="196"/>
      <c r="N28" s="181"/>
      <c r="O28" s="206">
        <v>0</v>
      </c>
      <c r="P28" s="181">
        <v>0</v>
      </c>
      <c r="Q28" s="121"/>
      <c r="R28" s="121"/>
    </row>
    <row r="29" spans="1:18" ht="21" hidden="1">
      <c r="A29" s="115"/>
      <c r="B29" s="135"/>
      <c r="C29" s="136"/>
      <c r="D29" s="137"/>
      <c r="E29" s="283" t="s">
        <v>19</v>
      </c>
      <c r="F29" s="283"/>
      <c r="G29" s="283"/>
      <c r="H29" s="283"/>
      <c r="I29" s="146"/>
      <c r="J29" s="146"/>
      <c r="K29" s="146"/>
      <c r="L29" s="146"/>
      <c r="M29" s="197"/>
      <c r="N29" s="179"/>
      <c r="O29" s="204"/>
      <c r="P29" s="179"/>
      <c r="Q29" s="121"/>
      <c r="R29" s="121"/>
    </row>
    <row r="30" spans="1:18" ht="21" hidden="1">
      <c r="A30" s="122"/>
      <c r="B30" s="140"/>
      <c r="C30" s="141"/>
      <c r="D30" s="142"/>
      <c r="E30" s="142"/>
      <c r="F30" s="142"/>
      <c r="G30" s="142"/>
      <c r="H30" s="143"/>
      <c r="I30" s="144"/>
      <c r="J30" s="144"/>
      <c r="K30" s="144"/>
      <c r="L30" s="144"/>
      <c r="M30" s="195"/>
      <c r="N30" s="180"/>
      <c r="O30" s="205"/>
      <c r="P30" s="180"/>
      <c r="Q30" s="121"/>
      <c r="R30" s="121"/>
    </row>
    <row r="31" spans="1:18" ht="21" hidden="1">
      <c r="A31" s="122"/>
      <c r="B31" s="140"/>
      <c r="C31" s="141"/>
      <c r="D31" s="142"/>
      <c r="E31" s="142"/>
      <c r="F31" s="142"/>
      <c r="G31" s="142"/>
      <c r="H31" s="143"/>
      <c r="I31" s="144"/>
      <c r="J31" s="144"/>
      <c r="K31" s="144"/>
      <c r="L31" s="144"/>
      <c r="M31" s="195"/>
      <c r="N31" s="180"/>
      <c r="O31" s="205"/>
      <c r="P31" s="180"/>
      <c r="Q31" s="121"/>
      <c r="R31" s="121"/>
    </row>
    <row r="32" spans="1:18" ht="21" hidden="1">
      <c r="A32" s="122"/>
      <c r="B32" s="140"/>
      <c r="C32" s="141"/>
      <c r="D32" s="142"/>
      <c r="E32" s="142"/>
      <c r="F32" s="142"/>
      <c r="G32" s="142"/>
      <c r="H32" s="143"/>
      <c r="I32" s="144"/>
      <c r="J32" s="144"/>
      <c r="K32" s="144"/>
      <c r="L32" s="144"/>
      <c r="M32" s="195"/>
      <c r="N32" s="180"/>
      <c r="O32" s="205">
        <v>0</v>
      </c>
      <c r="P32" s="180">
        <v>0</v>
      </c>
      <c r="Q32" s="121"/>
      <c r="R32" s="121"/>
    </row>
    <row r="33" spans="1:18" ht="21" hidden="1">
      <c r="A33" s="131"/>
      <c r="B33" s="132"/>
      <c r="C33" s="133"/>
      <c r="D33" s="279" t="s">
        <v>20</v>
      </c>
      <c r="E33" s="279"/>
      <c r="F33" s="279"/>
      <c r="G33" s="279"/>
      <c r="H33" s="279"/>
      <c r="I33" s="134"/>
      <c r="J33" s="134"/>
      <c r="K33" s="134"/>
      <c r="L33" s="134"/>
      <c r="M33" s="193"/>
      <c r="N33" s="176"/>
      <c r="O33" s="203"/>
      <c r="P33" s="177"/>
      <c r="Q33" s="121"/>
      <c r="R33" s="121"/>
    </row>
    <row r="34" spans="1:18" ht="21" hidden="1">
      <c r="A34" s="122"/>
      <c r="B34" s="140"/>
      <c r="C34" s="141"/>
      <c r="D34" s="142"/>
      <c r="E34" s="142"/>
      <c r="F34" s="142"/>
      <c r="G34" s="142"/>
      <c r="H34" s="143"/>
      <c r="I34" s="145"/>
      <c r="J34" s="145"/>
      <c r="K34" s="145"/>
      <c r="L34" s="145"/>
      <c r="M34" s="196"/>
      <c r="N34" s="181"/>
      <c r="O34" s="206"/>
      <c r="P34" s="181"/>
      <c r="Q34" s="121"/>
      <c r="R34" s="121"/>
    </row>
    <row r="35" spans="1:18" ht="21" hidden="1">
      <c r="A35" s="122"/>
      <c r="B35" s="140"/>
      <c r="C35" s="141"/>
      <c r="D35" s="142"/>
      <c r="E35" s="142"/>
      <c r="F35" s="142"/>
      <c r="G35" s="142"/>
      <c r="H35" s="143"/>
      <c r="I35" s="144"/>
      <c r="J35" s="144"/>
      <c r="K35" s="144"/>
      <c r="L35" s="144"/>
      <c r="M35" s="195"/>
      <c r="N35" s="180"/>
      <c r="O35" s="205"/>
      <c r="P35" s="180"/>
      <c r="Q35" s="121"/>
      <c r="R35" s="121"/>
    </row>
    <row r="36" spans="1:18" ht="21" hidden="1">
      <c r="A36" s="122"/>
      <c r="B36" s="140"/>
      <c r="C36" s="141"/>
      <c r="D36" s="142"/>
      <c r="E36" s="142"/>
      <c r="F36" s="142"/>
      <c r="G36" s="142"/>
      <c r="H36" s="143"/>
      <c r="I36" s="144"/>
      <c r="J36" s="144"/>
      <c r="K36" s="144"/>
      <c r="L36" s="144"/>
      <c r="M36" s="195"/>
      <c r="N36" s="180"/>
      <c r="O36" s="205">
        <v>0</v>
      </c>
      <c r="P36" s="180">
        <v>0</v>
      </c>
      <c r="Q36" s="121"/>
      <c r="R36" s="121"/>
    </row>
    <row r="37" spans="1:18" ht="21">
      <c r="A37" s="131"/>
      <c r="B37" s="132"/>
      <c r="C37" s="133">
        <v>163</v>
      </c>
      <c r="D37" s="279" t="s">
        <v>136</v>
      </c>
      <c r="E37" s="279"/>
      <c r="F37" s="279"/>
      <c r="G37" s="279"/>
      <c r="H37" s="279"/>
      <c r="I37" s="134"/>
      <c r="J37" s="134"/>
      <c r="K37" s="134"/>
      <c r="L37" s="134"/>
      <c r="M37" s="193"/>
      <c r="N37" s="177">
        <f>N38+N48+N61</f>
        <v>2283184</v>
      </c>
      <c r="O37" s="203">
        <f>O38+O48+O61</f>
        <v>2390984</v>
      </c>
      <c r="P37" s="177">
        <f>P38+P48+P61</f>
        <v>2537469</v>
      </c>
      <c r="Q37" s="121"/>
      <c r="R37" s="121"/>
    </row>
    <row r="38" spans="1:18" ht="21">
      <c r="A38" s="115"/>
      <c r="B38" s="135"/>
      <c r="C38" s="136">
        <v>16308</v>
      </c>
      <c r="D38" s="137"/>
      <c r="E38" s="283" t="s">
        <v>56</v>
      </c>
      <c r="F38" s="283"/>
      <c r="G38" s="283"/>
      <c r="H38" s="283"/>
      <c r="I38" s="139"/>
      <c r="J38" s="139"/>
      <c r="K38" s="139"/>
      <c r="L38" s="139"/>
      <c r="M38" s="194"/>
      <c r="N38" s="179">
        <f>SUM(N40:N47)</f>
        <v>200000</v>
      </c>
      <c r="O38" s="204">
        <f>SUM(O40:O47)</f>
        <v>250000</v>
      </c>
      <c r="P38" s="179">
        <f>SUM(P40:P47)</f>
        <v>250000</v>
      </c>
      <c r="Q38" s="121"/>
      <c r="R38" s="121"/>
    </row>
    <row r="39" spans="1:18" ht="21">
      <c r="A39" s="115"/>
      <c r="B39" s="135"/>
      <c r="C39" s="136"/>
      <c r="D39" s="137"/>
      <c r="E39" s="138"/>
      <c r="F39" s="138"/>
      <c r="G39" s="138"/>
      <c r="H39" s="138"/>
      <c r="I39" s="139"/>
      <c r="J39" s="139"/>
      <c r="K39" s="139"/>
      <c r="L39" s="139"/>
      <c r="M39" s="194"/>
      <c r="N39" s="179"/>
      <c r="O39" s="204"/>
      <c r="P39" s="179"/>
      <c r="Q39" s="121"/>
      <c r="R39" s="121"/>
    </row>
    <row r="40" spans="1:18" ht="42">
      <c r="A40" s="122"/>
      <c r="B40" s="140"/>
      <c r="C40" s="141"/>
      <c r="D40" s="142"/>
      <c r="E40" s="142"/>
      <c r="F40" s="142">
        <v>89464</v>
      </c>
      <c r="G40" s="142"/>
      <c r="H40" s="147" t="s">
        <v>145</v>
      </c>
      <c r="I40" s="144"/>
      <c r="J40" s="144"/>
      <c r="K40" s="144"/>
      <c r="L40" s="144"/>
      <c r="M40" s="195"/>
      <c r="N40" s="67">
        <v>120000</v>
      </c>
      <c r="O40" s="205">
        <v>35000</v>
      </c>
      <c r="P40" s="180">
        <v>50000</v>
      </c>
      <c r="Q40" s="121"/>
      <c r="R40" s="121"/>
    </row>
    <row r="41" spans="1:18" ht="21">
      <c r="A41" s="122"/>
      <c r="B41" s="140"/>
      <c r="C41" s="141"/>
      <c r="D41" s="142"/>
      <c r="E41" s="142"/>
      <c r="F41" s="142">
        <v>47060</v>
      </c>
      <c r="G41" s="142"/>
      <c r="H41" s="147" t="s">
        <v>168</v>
      </c>
      <c r="I41" s="144"/>
      <c r="J41" s="144"/>
      <c r="K41" s="144"/>
      <c r="L41" s="144"/>
      <c r="M41" s="195"/>
      <c r="N41" s="67">
        <v>20000</v>
      </c>
      <c r="O41" s="205"/>
      <c r="P41" s="180"/>
      <c r="Q41" s="121"/>
      <c r="R41" s="121"/>
    </row>
    <row r="42" spans="1:18" ht="21">
      <c r="A42" s="122"/>
      <c r="B42" s="140"/>
      <c r="C42" s="141"/>
      <c r="D42" s="142"/>
      <c r="E42" s="142"/>
      <c r="F42" s="142">
        <v>48614</v>
      </c>
      <c r="G42" s="142"/>
      <c r="H42" s="147" t="s">
        <v>157</v>
      </c>
      <c r="I42" s="144"/>
      <c r="J42" s="144"/>
      <c r="K42" s="144"/>
      <c r="L42" s="144"/>
      <c r="M42" s="195"/>
      <c r="N42" s="67">
        <v>60000</v>
      </c>
      <c r="O42" s="205"/>
      <c r="P42" s="180"/>
      <c r="Q42" s="121"/>
      <c r="R42" s="121"/>
    </row>
    <row r="43" spans="1:18" ht="21">
      <c r="A43" s="122"/>
      <c r="B43" s="140"/>
      <c r="C43" s="141"/>
      <c r="D43" s="142"/>
      <c r="E43" s="142"/>
      <c r="F43" s="142">
        <v>47050</v>
      </c>
      <c r="G43" s="142"/>
      <c r="H43" s="147" t="s">
        <v>151</v>
      </c>
      <c r="I43" s="144"/>
      <c r="J43" s="144"/>
      <c r="K43" s="144"/>
      <c r="L43" s="144"/>
      <c r="M43" s="195"/>
      <c r="N43" s="67"/>
      <c r="O43" s="205">
        <v>45000</v>
      </c>
      <c r="P43" s="180">
        <v>45000</v>
      </c>
      <c r="Q43" s="121"/>
      <c r="R43" s="121"/>
    </row>
    <row r="44" spans="1:18" ht="21">
      <c r="A44" s="122"/>
      <c r="B44" s="140"/>
      <c r="C44" s="141"/>
      <c r="D44" s="142"/>
      <c r="E44" s="142"/>
      <c r="F44" s="142">
        <v>49817</v>
      </c>
      <c r="G44" s="142"/>
      <c r="H44" s="147" t="s">
        <v>152</v>
      </c>
      <c r="I44" s="144"/>
      <c r="J44" s="144"/>
      <c r="K44" s="144"/>
      <c r="L44" s="144"/>
      <c r="M44" s="195"/>
      <c r="N44" s="67"/>
      <c r="O44" s="205">
        <v>47000</v>
      </c>
      <c r="P44" s="180">
        <v>45000</v>
      </c>
      <c r="Q44" s="121"/>
      <c r="R44" s="121"/>
    </row>
    <row r="45" spans="1:18" ht="42">
      <c r="A45" s="122"/>
      <c r="B45" s="140"/>
      <c r="C45" s="141"/>
      <c r="D45" s="142"/>
      <c r="E45" s="142"/>
      <c r="F45" s="142">
        <v>49819</v>
      </c>
      <c r="G45" s="142"/>
      <c r="H45" s="147" t="s">
        <v>153</v>
      </c>
      <c r="I45" s="144"/>
      <c r="J45" s="144"/>
      <c r="K45" s="144"/>
      <c r="L45" s="144"/>
      <c r="M45" s="195"/>
      <c r="N45" s="67"/>
      <c r="O45" s="205">
        <v>123000</v>
      </c>
      <c r="P45" s="180">
        <v>110000</v>
      </c>
      <c r="Q45" s="121"/>
      <c r="R45" s="121"/>
    </row>
    <row r="46" spans="1:18" ht="21">
      <c r="A46" s="122"/>
      <c r="B46" s="140"/>
      <c r="C46" s="141"/>
      <c r="D46" s="142"/>
      <c r="E46" s="142"/>
      <c r="F46" s="142"/>
      <c r="G46" s="142"/>
      <c r="H46" s="147"/>
      <c r="I46" s="144"/>
      <c r="J46" s="144"/>
      <c r="K46" s="144"/>
      <c r="L46" s="144"/>
      <c r="M46" s="195"/>
      <c r="N46" s="67"/>
      <c r="O46" s="205"/>
      <c r="P46" s="180"/>
      <c r="Q46" s="121"/>
      <c r="R46" s="121"/>
    </row>
    <row r="47" spans="1:18" ht="21">
      <c r="A47" s="122"/>
      <c r="B47" s="140"/>
      <c r="C47" s="141"/>
      <c r="D47" s="142"/>
      <c r="E47" s="142"/>
      <c r="F47" s="142"/>
      <c r="G47" s="142"/>
      <c r="H47" s="148"/>
      <c r="I47" s="144"/>
      <c r="J47" s="144"/>
      <c r="K47" s="144"/>
      <c r="L47" s="144"/>
      <c r="M47" s="195"/>
      <c r="N47" s="67"/>
      <c r="O47" s="207"/>
      <c r="P47" s="180"/>
      <c r="Q47" s="121"/>
      <c r="R47" s="121"/>
    </row>
    <row r="48" spans="1:18" ht="21">
      <c r="A48" s="122"/>
      <c r="B48" s="140"/>
      <c r="C48" s="135">
        <v>66345</v>
      </c>
      <c r="D48" s="137"/>
      <c r="E48" s="284" t="s">
        <v>139</v>
      </c>
      <c r="F48" s="285"/>
      <c r="G48" s="285"/>
      <c r="H48" s="286"/>
      <c r="I48" s="149">
        <f>SUM(I49:I60)</f>
        <v>0</v>
      </c>
      <c r="J48" s="149">
        <f>SUM(J49:J60)</f>
        <v>0</v>
      </c>
      <c r="K48" s="149">
        <f>SUM(K49:K60)</f>
        <v>0</v>
      </c>
      <c r="L48" s="139"/>
      <c r="M48" s="194"/>
      <c r="N48" s="179">
        <f>SUM(N49:N60)</f>
        <v>1354835</v>
      </c>
      <c r="O48" s="204">
        <f>SUM(O49:O60)</f>
        <v>1377635</v>
      </c>
      <c r="P48" s="179">
        <f>SUM(P49:P60)</f>
        <v>1524120</v>
      </c>
      <c r="Q48" s="121"/>
      <c r="R48" s="121"/>
    </row>
    <row r="49" spans="1:18" ht="63">
      <c r="A49" s="122"/>
      <c r="B49" s="140"/>
      <c r="C49" s="141"/>
      <c r="D49" s="142"/>
      <c r="E49" s="142"/>
      <c r="F49" s="142">
        <v>48670</v>
      </c>
      <c r="G49" s="142"/>
      <c r="H49" s="147" t="s">
        <v>162</v>
      </c>
      <c r="I49" s="144"/>
      <c r="J49" s="144"/>
      <c r="K49" s="144"/>
      <c r="L49" s="144"/>
      <c r="M49" s="195"/>
      <c r="N49" s="225">
        <v>40000</v>
      </c>
      <c r="O49" s="208">
        <v>60000</v>
      </c>
      <c r="P49" s="173">
        <v>80000</v>
      </c>
      <c r="Q49" s="121"/>
      <c r="R49" s="121"/>
    </row>
    <row r="50" spans="1:18" ht="63">
      <c r="A50" s="122"/>
      <c r="B50" s="140"/>
      <c r="C50" s="141"/>
      <c r="D50" s="142"/>
      <c r="E50" s="142"/>
      <c r="F50" s="142">
        <v>49798</v>
      </c>
      <c r="G50" s="142"/>
      <c r="H50" s="147" t="s">
        <v>160</v>
      </c>
      <c r="I50" s="144"/>
      <c r="J50" s="144"/>
      <c r="K50" s="144"/>
      <c r="L50" s="144"/>
      <c r="M50" s="195"/>
      <c r="N50" s="225">
        <v>906335</v>
      </c>
      <c r="O50" s="209">
        <v>570000</v>
      </c>
      <c r="P50" s="183">
        <v>770000</v>
      </c>
      <c r="Q50" s="121"/>
      <c r="R50" s="121"/>
    </row>
    <row r="51" spans="1:18" ht="42">
      <c r="A51" s="122"/>
      <c r="B51" s="140"/>
      <c r="C51" s="141"/>
      <c r="D51" s="142"/>
      <c r="E51" s="142"/>
      <c r="F51" s="142">
        <v>49801</v>
      </c>
      <c r="G51" s="142"/>
      <c r="H51" s="147" t="s">
        <v>173</v>
      </c>
      <c r="I51" s="144"/>
      <c r="J51" s="144"/>
      <c r="K51" s="144"/>
      <c r="L51" s="144"/>
      <c r="M51" s="195"/>
      <c r="N51" s="226">
        <v>330000</v>
      </c>
      <c r="O51" s="209">
        <v>180000</v>
      </c>
      <c r="P51" s="183">
        <v>250000</v>
      </c>
      <c r="Q51" s="121"/>
      <c r="R51" s="121"/>
    </row>
    <row r="52" spans="1:18" ht="84">
      <c r="A52" s="122"/>
      <c r="B52" s="140"/>
      <c r="C52" s="141"/>
      <c r="D52" s="142"/>
      <c r="E52" s="142"/>
      <c r="F52" s="142">
        <v>45697</v>
      </c>
      <c r="G52" s="142"/>
      <c r="H52" s="147" t="s">
        <v>142</v>
      </c>
      <c r="I52" s="144"/>
      <c r="J52" s="144"/>
      <c r="K52" s="144"/>
      <c r="L52" s="144"/>
      <c r="M52" s="195"/>
      <c r="N52" s="225">
        <v>50000</v>
      </c>
      <c r="O52" s="209">
        <v>120000</v>
      </c>
      <c r="P52" s="183">
        <v>124120</v>
      </c>
      <c r="Q52" s="121"/>
      <c r="R52" s="121"/>
    </row>
    <row r="53" spans="1:18" ht="21">
      <c r="A53" s="122"/>
      <c r="B53" s="140"/>
      <c r="C53" s="141"/>
      <c r="D53" s="142"/>
      <c r="E53" s="142"/>
      <c r="F53" s="142"/>
      <c r="G53" s="142"/>
      <c r="H53" s="147" t="s">
        <v>178</v>
      </c>
      <c r="I53" s="144"/>
      <c r="J53" s="144"/>
      <c r="K53" s="144"/>
      <c r="L53" s="144"/>
      <c r="M53" s="195"/>
      <c r="N53" s="227">
        <v>28500</v>
      </c>
      <c r="O53" s="209"/>
      <c r="P53" s="183"/>
      <c r="Q53" s="150"/>
      <c r="R53" s="121"/>
    </row>
    <row r="54" spans="1:18" ht="21">
      <c r="A54" s="122"/>
      <c r="B54" s="140"/>
      <c r="C54" s="141"/>
      <c r="D54" s="142"/>
      <c r="E54" s="142"/>
      <c r="F54" s="142">
        <v>89454</v>
      </c>
      <c r="G54" s="142"/>
      <c r="H54" s="147" t="s">
        <v>154</v>
      </c>
      <c r="I54" s="144"/>
      <c r="J54" s="144"/>
      <c r="K54" s="144"/>
      <c r="L54" s="144"/>
      <c r="M54" s="195"/>
      <c r="N54" s="228"/>
      <c r="O54" s="208">
        <v>297635</v>
      </c>
      <c r="P54" s="173">
        <v>300000</v>
      </c>
      <c r="Q54" s="121"/>
      <c r="R54" s="121"/>
    </row>
    <row r="55" spans="1:18" ht="21">
      <c r="A55" s="122"/>
      <c r="B55" s="140"/>
      <c r="C55" s="141"/>
      <c r="D55" s="142"/>
      <c r="E55" s="142"/>
      <c r="F55" s="142"/>
      <c r="G55" s="142"/>
      <c r="H55" s="147" t="s">
        <v>177</v>
      </c>
      <c r="I55" s="144"/>
      <c r="J55" s="144"/>
      <c r="K55" s="144"/>
      <c r="L55" s="144"/>
      <c r="M55" s="195"/>
      <c r="N55" s="55"/>
      <c r="O55" s="210">
        <v>150000</v>
      </c>
      <c r="P55" s="55"/>
      <c r="Q55" s="121"/>
      <c r="R55" s="121"/>
    </row>
    <row r="56" spans="1:18" ht="21">
      <c r="A56" s="122"/>
      <c r="B56" s="140"/>
      <c r="C56" s="141"/>
      <c r="D56" s="142"/>
      <c r="E56" s="142"/>
      <c r="F56" s="142"/>
      <c r="G56" s="142"/>
      <c r="H56" s="147"/>
      <c r="I56" s="144"/>
      <c r="J56" s="144"/>
      <c r="K56" s="144"/>
      <c r="L56" s="144"/>
      <c r="M56" s="195"/>
      <c r="N56" s="55"/>
      <c r="O56" s="211"/>
      <c r="P56" s="55"/>
      <c r="Q56" s="121"/>
      <c r="R56" s="121"/>
    </row>
    <row r="57" spans="1:18" ht="21">
      <c r="A57" s="122"/>
      <c r="B57" s="140"/>
      <c r="C57" s="141"/>
      <c r="D57" s="142"/>
      <c r="E57" s="142"/>
      <c r="F57" s="142"/>
      <c r="G57" s="142"/>
      <c r="H57" s="147"/>
      <c r="I57" s="144"/>
      <c r="J57" s="144"/>
      <c r="K57" s="144"/>
      <c r="L57" s="144"/>
      <c r="M57" s="195"/>
      <c r="N57" s="55"/>
      <c r="O57" s="211"/>
      <c r="P57" s="55"/>
      <c r="Q57" s="121"/>
      <c r="R57" s="121"/>
    </row>
    <row r="58" spans="1:18" ht="21">
      <c r="A58" s="122"/>
      <c r="B58" s="140"/>
      <c r="C58" s="141"/>
      <c r="D58" s="142"/>
      <c r="E58" s="142"/>
      <c r="F58" s="142"/>
      <c r="G58" s="142"/>
      <c r="H58" s="147"/>
      <c r="I58" s="144"/>
      <c r="J58" s="144"/>
      <c r="K58" s="144"/>
      <c r="L58" s="144"/>
      <c r="M58" s="195"/>
      <c r="N58" s="55"/>
      <c r="O58" s="211"/>
      <c r="P58" s="55"/>
      <c r="Q58" s="121"/>
      <c r="R58" s="121"/>
    </row>
    <row r="59" spans="1:18" ht="21">
      <c r="A59" s="122"/>
      <c r="B59" s="140"/>
      <c r="C59" s="141"/>
      <c r="D59" s="142"/>
      <c r="E59" s="142"/>
      <c r="F59" s="142"/>
      <c r="G59" s="142"/>
      <c r="H59" s="147"/>
      <c r="I59" s="144"/>
      <c r="J59" s="144"/>
      <c r="K59" s="144"/>
      <c r="L59" s="144"/>
      <c r="M59" s="195"/>
      <c r="N59" s="55"/>
      <c r="O59" s="211"/>
      <c r="P59" s="55"/>
      <c r="Q59" s="121"/>
      <c r="R59" s="121"/>
    </row>
    <row r="60" spans="1:18" ht="21">
      <c r="A60" s="122"/>
      <c r="B60" s="140"/>
      <c r="C60" s="141"/>
      <c r="D60" s="142"/>
      <c r="E60" s="142"/>
      <c r="F60" s="142"/>
      <c r="G60" s="142"/>
      <c r="H60" s="147"/>
      <c r="I60" s="144"/>
      <c r="J60" s="144"/>
      <c r="K60" s="144"/>
      <c r="L60" s="144"/>
      <c r="M60" s="195"/>
      <c r="N60" s="55"/>
      <c r="O60" s="211"/>
      <c r="P60" s="55"/>
      <c r="Q60" s="121"/>
      <c r="R60" s="121"/>
    </row>
    <row r="61" spans="1:18" ht="21">
      <c r="A61" s="122"/>
      <c r="B61" s="140"/>
      <c r="C61" s="135">
        <v>18008</v>
      </c>
      <c r="D61" s="137"/>
      <c r="E61" s="284" t="s">
        <v>140</v>
      </c>
      <c r="F61" s="285"/>
      <c r="G61" s="285"/>
      <c r="H61" s="286"/>
      <c r="I61" s="149">
        <f>SUM(I62:I65)</f>
        <v>0</v>
      </c>
      <c r="J61" s="149">
        <f>SUM(J62:J65)</f>
        <v>0</v>
      </c>
      <c r="K61" s="149">
        <f>SUM(K62:K65)</f>
        <v>0</v>
      </c>
      <c r="L61" s="144"/>
      <c r="M61" s="195"/>
      <c r="N61" s="179">
        <f>SUM(N62:N72)</f>
        <v>728349</v>
      </c>
      <c r="O61" s="204">
        <f>SUM(O62:O72)</f>
        <v>763349</v>
      </c>
      <c r="P61" s="179">
        <f>SUM(P62:P72)</f>
        <v>763349</v>
      </c>
      <c r="Q61" s="121"/>
      <c r="R61" s="121"/>
    </row>
    <row r="62" spans="1:18" ht="42">
      <c r="A62" s="122"/>
      <c r="B62" s="140"/>
      <c r="C62" s="141"/>
      <c r="D62" s="142"/>
      <c r="E62" s="142"/>
      <c r="F62" s="142">
        <v>47160</v>
      </c>
      <c r="G62" s="142"/>
      <c r="H62" s="164" t="s">
        <v>147</v>
      </c>
      <c r="I62" s="144"/>
      <c r="J62" s="144"/>
      <c r="K62" s="144"/>
      <c r="L62" s="144"/>
      <c r="M62" s="195"/>
      <c r="N62" s="71">
        <v>170000</v>
      </c>
      <c r="O62" s="210">
        <v>170000</v>
      </c>
      <c r="P62" s="67">
        <v>170000</v>
      </c>
      <c r="Q62" s="121"/>
      <c r="R62" s="121"/>
    </row>
    <row r="63" spans="1:18" ht="42">
      <c r="A63" s="122"/>
      <c r="B63" s="140"/>
      <c r="C63" s="141"/>
      <c r="D63" s="142"/>
      <c r="E63" s="142"/>
      <c r="F63" s="142">
        <v>49857</v>
      </c>
      <c r="G63" s="142"/>
      <c r="H63" s="147" t="s">
        <v>148</v>
      </c>
      <c r="I63" s="144"/>
      <c r="J63" s="144"/>
      <c r="K63" s="144"/>
      <c r="L63" s="144"/>
      <c r="M63" s="195"/>
      <c r="N63" s="71">
        <v>190000</v>
      </c>
      <c r="O63" s="210">
        <v>190000</v>
      </c>
      <c r="P63" s="67">
        <v>190000</v>
      </c>
      <c r="Q63" s="121"/>
      <c r="R63" s="121"/>
    </row>
    <row r="64" spans="1:18" ht="42">
      <c r="A64" s="122"/>
      <c r="B64" s="140"/>
      <c r="C64" s="141"/>
      <c r="D64" s="142"/>
      <c r="E64" s="142"/>
      <c r="F64" s="142">
        <v>49859</v>
      </c>
      <c r="G64" s="142"/>
      <c r="H64" s="147" t="s">
        <v>149</v>
      </c>
      <c r="I64" s="144"/>
      <c r="J64" s="144"/>
      <c r="K64" s="144"/>
      <c r="L64" s="144"/>
      <c r="M64" s="195"/>
      <c r="N64" s="71">
        <v>170000</v>
      </c>
      <c r="O64" s="210">
        <v>190000</v>
      </c>
      <c r="P64" s="67">
        <v>190000</v>
      </c>
      <c r="Q64" s="121"/>
      <c r="R64" s="121"/>
    </row>
    <row r="65" spans="1:18" ht="21">
      <c r="A65" s="122"/>
      <c r="B65" s="140"/>
      <c r="C65" s="141"/>
      <c r="D65" s="142"/>
      <c r="E65" s="142"/>
      <c r="F65" s="142">
        <v>47157</v>
      </c>
      <c r="G65" s="142"/>
      <c r="H65" s="147" t="s">
        <v>164</v>
      </c>
      <c r="I65" s="144"/>
      <c r="J65" s="144"/>
      <c r="K65" s="144"/>
      <c r="L65" s="144"/>
      <c r="M65" s="195"/>
      <c r="N65" s="71">
        <v>39000</v>
      </c>
      <c r="O65" s="210">
        <v>49000</v>
      </c>
      <c r="P65" s="67">
        <v>49000</v>
      </c>
      <c r="Q65" s="121"/>
      <c r="R65" s="121"/>
    </row>
    <row r="66" spans="1:18" ht="21">
      <c r="A66" s="122"/>
      <c r="B66" s="140"/>
      <c r="C66" s="141"/>
      <c r="D66" s="142"/>
      <c r="E66" s="142"/>
      <c r="F66" s="142">
        <v>49866</v>
      </c>
      <c r="G66" s="142"/>
      <c r="H66" s="147" t="s">
        <v>176</v>
      </c>
      <c r="I66" s="144"/>
      <c r="J66" s="144"/>
      <c r="K66" s="144"/>
      <c r="L66" s="144"/>
      <c r="M66" s="195"/>
      <c r="N66" s="71">
        <v>45000</v>
      </c>
      <c r="O66" s="210">
        <v>50000</v>
      </c>
      <c r="P66" s="67">
        <v>50000</v>
      </c>
      <c r="Q66" s="121"/>
      <c r="R66" s="121"/>
    </row>
    <row r="67" spans="1:18" ht="63">
      <c r="A67" s="122"/>
      <c r="B67" s="140"/>
      <c r="C67" s="141"/>
      <c r="D67" s="142"/>
      <c r="E67" s="142"/>
      <c r="F67" s="142"/>
      <c r="G67" s="142"/>
      <c r="H67" s="147" t="s">
        <v>158</v>
      </c>
      <c r="I67" s="144"/>
      <c r="J67" s="144"/>
      <c r="K67" s="144"/>
      <c r="L67" s="144"/>
      <c r="M67" s="195"/>
      <c r="N67" s="71">
        <v>28000</v>
      </c>
      <c r="O67" s="210">
        <v>28000</v>
      </c>
      <c r="P67" s="67">
        <v>28000</v>
      </c>
      <c r="Q67" s="121"/>
      <c r="R67" s="121"/>
    </row>
    <row r="68" spans="1:18" ht="63">
      <c r="A68" s="122"/>
      <c r="B68" s="140"/>
      <c r="C68" s="141"/>
      <c r="D68" s="142"/>
      <c r="E68" s="142"/>
      <c r="F68" s="142">
        <v>49867</v>
      </c>
      <c r="G68" s="142"/>
      <c r="H68" s="147" t="s">
        <v>175</v>
      </c>
      <c r="I68" s="144"/>
      <c r="J68" s="144"/>
      <c r="K68" s="144"/>
      <c r="L68" s="144"/>
      <c r="M68" s="195"/>
      <c r="N68" s="71">
        <v>38000</v>
      </c>
      <c r="O68" s="207">
        <v>38000</v>
      </c>
      <c r="P68" s="182">
        <v>38000</v>
      </c>
      <c r="Q68" s="121"/>
      <c r="R68" s="121"/>
    </row>
    <row r="69" spans="1:18" ht="63">
      <c r="A69" s="122"/>
      <c r="B69" s="140"/>
      <c r="C69" s="141"/>
      <c r="D69" s="142"/>
      <c r="E69" s="142"/>
      <c r="F69" s="142">
        <v>45673</v>
      </c>
      <c r="G69" s="142"/>
      <c r="H69" s="147" t="s">
        <v>174</v>
      </c>
      <c r="I69" s="144"/>
      <c r="J69" s="144"/>
      <c r="K69" s="144"/>
      <c r="L69" s="144"/>
      <c r="M69" s="195"/>
      <c r="N69" s="71">
        <v>48349</v>
      </c>
      <c r="O69" s="207">
        <v>48349</v>
      </c>
      <c r="P69" s="182">
        <v>48349</v>
      </c>
      <c r="Q69" s="121"/>
      <c r="R69" s="121"/>
    </row>
    <row r="70" spans="1:18" ht="21">
      <c r="A70" s="122"/>
      <c r="B70" s="140"/>
      <c r="C70" s="141"/>
      <c r="D70" s="142"/>
      <c r="E70" s="142"/>
      <c r="F70" s="142"/>
      <c r="G70" s="142"/>
      <c r="H70" s="147"/>
      <c r="I70" s="144"/>
      <c r="J70" s="144"/>
      <c r="K70" s="144"/>
      <c r="L70" s="144"/>
      <c r="M70" s="195"/>
      <c r="N70" s="71"/>
      <c r="O70" s="207"/>
      <c r="P70" s="182"/>
      <c r="Q70" s="121"/>
      <c r="R70" s="121"/>
    </row>
    <row r="71" spans="1:18" ht="21">
      <c r="A71" s="122"/>
      <c r="B71" s="140"/>
      <c r="C71" s="141"/>
      <c r="D71" s="142"/>
      <c r="E71" s="142"/>
      <c r="F71" s="142"/>
      <c r="G71" s="142"/>
      <c r="H71" s="147"/>
      <c r="I71" s="144"/>
      <c r="J71" s="144"/>
      <c r="K71" s="144"/>
      <c r="L71" s="144"/>
      <c r="M71" s="195"/>
      <c r="N71" s="71"/>
      <c r="O71" s="207"/>
      <c r="P71" s="182"/>
      <c r="Q71" s="121"/>
      <c r="R71" s="121"/>
    </row>
    <row r="72" spans="1:18" ht="21">
      <c r="A72" s="122"/>
      <c r="B72" s="140"/>
      <c r="C72" s="141"/>
      <c r="D72" s="142"/>
      <c r="E72" s="142"/>
      <c r="F72" s="142"/>
      <c r="G72" s="142"/>
      <c r="H72" s="147"/>
      <c r="I72" s="144"/>
      <c r="J72" s="144"/>
      <c r="K72" s="144"/>
      <c r="L72" s="144"/>
      <c r="M72" s="195"/>
      <c r="N72" s="71"/>
      <c r="O72" s="205"/>
      <c r="P72" s="180"/>
      <c r="Q72" s="121"/>
      <c r="R72" s="121"/>
    </row>
    <row r="73" spans="1:18" ht="21">
      <c r="A73" s="131"/>
      <c r="B73" s="132"/>
      <c r="C73" s="133">
        <v>730</v>
      </c>
      <c r="D73" s="279" t="s">
        <v>135</v>
      </c>
      <c r="E73" s="279"/>
      <c r="F73" s="279"/>
      <c r="G73" s="279"/>
      <c r="H73" s="279"/>
      <c r="I73" s="134"/>
      <c r="J73" s="134"/>
      <c r="K73" s="134"/>
      <c r="L73" s="134"/>
      <c r="M73" s="193"/>
      <c r="N73" s="177">
        <f>SUM(N78:N94)</f>
        <v>117487</v>
      </c>
      <c r="O73" s="203">
        <f>SUM(O74:O94)</f>
        <v>140603</v>
      </c>
      <c r="P73" s="177">
        <f>SUM(P74:P94)</f>
        <v>164874</v>
      </c>
      <c r="Q73" s="121"/>
      <c r="R73" s="121"/>
    </row>
    <row r="74" spans="1:18" ht="21" hidden="1">
      <c r="A74" s="115"/>
      <c r="B74" s="135"/>
      <c r="C74" s="136"/>
      <c r="D74" s="137"/>
      <c r="E74" s="282" t="s">
        <v>22</v>
      </c>
      <c r="F74" s="282"/>
      <c r="G74" s="282"/>
      <c r="H74" s="282"/>
      <c r="I74" s="139"/>
      <c r="J74" s="139"/>
      <c r="K74" s="139"/>
      <c r="L74" s="139"/>
      <c r="M74" s="194"/>
      <c r="N74" s="71"/>
      <c r="O74" s="204"/>
      <c r="P74" s="179"/>
      <c r="Q74" s="121"/>
      <c r="R74" s="121"/>
    </row>
    <row r="75" spans="1:18" ht="21" hidden="1">
      <c r="A75" s="122"/>
      <c r="B75" s="140"/>
      <c r="C75" s="141"/>
      <c r="D75" s="142"/>
      <c r="E75" s="142"/>
      <c r="F75" s="142"/>
      <c r="G75" s="142"/>
      <c r="H75" s="143"/>
      <c r="I75" s="144"/>
      <c r="J75" s="144"/>
      <c r="K75" s="144"/>
      <c r="L75" s="144"/>
      <c r="M75" s="195"/>
      <c r="N75" s="184">
        <f>SUM(N76:N78)</f>
        <v>117487</v>
      </c>
      <c r="O75" s="205"/>
      <c r="P75" s="180"/>
      <c r="Q75" s="121"/>
      <c r="R75" s="121"/>
    </row>
    <row r="76" spans="1:18" ht="21" hidden="1">
      <c r="A76" s="122"/>
      <c r="B76" s="140"/>
      <c r="C76" s="141"/>
      <c r="D76" s="142"/>
      <c r="E76" s="142"/>
      <c r="F76" s="142"/>
      <c r="G76" s="142"/>
      <c r="H76" s="143"/>
      <c r="I76" s="144"/>
      <c r="J76" s="144"/>
      <c r="K76" s="144"/>
      <c r="L76" s="144"/>
      <c r="M76" s="195"/>
      <c r="N76" s="71"/>
      <c r="O76" s="205"/>
      <c r="P76" s="180"/>
      <c r="Q76" s="121"/>
      <c r="R76" s="121"/>
    </row>
    <row r="77" spans="1:18" ht="21" hidden="1">
      <c r="A77" s="122"/>
      <c r="B77" s="140"/>
      <c r="C77" s="141"/>
      <c r="D77" s="142"/>
      <c r="E77" s="142"/>
      <c r="F77" s="142"/>
      <c r="G77" s="142"/>
      <c r="H77" s="143"/>
      <c r="I77" s="144"/>
      <c r="J77" s="144"/>
      <c r="K77" s="144"/>
      <c r="L77" s="144"/>
      <c r="M77" s="195"/>
      <c r="N77" s="71"/>
      <c r="O77" s="205">
        <v>0</v>
      </c>
      <c r="P77" s="180">
        <v>0</v>
      </c>
      <c r="Q77" s="121"/>
      <c r="R77" s="121"/>
    </row>
    <row r="78" spans="1:18" ht="21">
      <c r="A78" s="122"/>
      <c r="B78" s="140"/>
      <c r="C78" s="141"/>
      <c r="D78" s="142"/>
      <c r="E78" s="142"/>
      <c r="F78" s="142">
        <v>49172</v>
      </c>
      <c r="G78" s="142"/>
      <c r="H78" s="144" t="s">
        <v>155</v>
      </c>
      <c r="I78" s="144"/>
      <c r="J78" s="144"/>
      <c r="K78" s="144"/>
      <c r="L78" s="144"/>
      <c r="M78" s="195"/>
      <c r="N78" s="71">
        <v>117487</v>
      </c>
      <c r="O78" s="205">
        <v>140603</v>
      </c>
      <c r="P78" s="180">
        <v>164874</v>
      </c>
      <c r="Q78" s="121"/>
      <c r="R78" s="121"/>
    </row>
    <row r="79" spans="1:18" ht="21" hidden="1">
      <c r="A79" s="122"/>
      <c r="B79" s="140"/>
      <c r="C79" s="141"/>
      <c r="D79" s="142"/>
      <c r="E79" s="142"/>
      <c r="F79" s="142"/>
      <c r="G79" s="142"/>
      <c r="H79" s="143"/>
      <c r="I79" s="144"/>
      <c r="J79" s="144"/>
      <c r="K79" s="144"/>
      <c r="L79" s="144"/>
      <c r="M79" s="195"/>
      <c r="N79" s="184">
        <f>SUM(N80:N82)</f>
        <v>0</v>
      </c>
      <c r="O79" s="205"/>
      <c r="P79" s="180"/>
      <c r="Q79" s="121"/>
      <c r="R79" s="121"/>
    </row>
    <row r="80" spans="1:18" ht="21" hidden="1">
      <c r="A80" s="122"/>
      <c r="B80" s="140"/>
      <c r="C80" s="141"/>
      <c r="D80" s="142"/>
      <c r="E80" s="142"/>
      <c r="F80" s="142"/>
      <c r="G80" s="142"/>
      <c r="H80" s="143"/>
      <c r="I80" s="144"/>
      <c r="J80" s="144"/>
      <c r="K80" s="144"/>
      <c r="L80" s="144"/>
      <c r="M80" s="195"/>
      <c r="N80" s="71"/>
      <c r="O80" s="205">
        <v>0</v>
      </c>
      <c r="P80" s="180">
        <v>0</v>
      </c>
      <c r="Q80" s="121"/>
      <c r="R80" s="121"/>
    </row>
    <row r="81" spans="1:18" ht="21" hidden="1">
      <c r="A81" s="115"/>
      <c r="B81" s="135"/>
      <c r="C81" s="136"/>
      <c r="D81" s="137"/>
      <c r="E81" s="282" t="s">
        <v>122</v>
      </c>
      <c r="F81" s="282"/>
      <c r="G81" s="282"/>
      <c r="H81" s="282"/>
      <c r="I81" s="139"/>
      <c r="J81" s="139"/>
      <c r="K81" s="139"/>
      <c r="L81" s="139"/>
      <c r="M81" s="194"/>
      <c r="N81" s="71"/>
      <c r="O81" s="204"/>
      <c r="P81" s="179"/>
      <c r="Q81" s="121"/>
      <c r="R81" s="121"/>
    </row>
    <row r="82" spans="1:18" ht="21" hidden="1">
      <c r="A82" s="122"/>
      <c r="B82" s="140"/>
      <c r="C82" s="141"/>
      <c r="D82" s="142"/>
      <c r="E82" s="142"/>
      <c r="F82" s="142"/>
      <c r="G82" s="142"/>
      <c r="H82" s="143"/>
      <c r="I82" s="144"/>
      <c r="J82" s="144"/>
      <c r="K82" s="144"/>
      <c r="L82" s="144"/>
      <c r="M82" s="195"/>
      <c r="N82" s="71"/>
      <c r="O82" s="205"/>
      <c r="P82" s="180"/>
      <c r="Q82" s="121"/>
      <c r="R82" s="121"/>
    </row>
    <row r="83" spans="1:18" ht="21" hidden="1">
      <c r="A83" s="122"/>
      <c r="B83" s="140"/>
      <c r="C83" s="141"/>
      <c r="D83" s="142"/>
      <c r="E83" s="142"/>
      <c r="F83" s="142"/>
      <c r="G83" s="142"/>
      <c r="H83" s="143"/>
      <c r="I83" s="144"/>
      <c r="J83" s="144"/>
      <c r="K83" s="144"/>
      <c r="L83" s="144"/>
      <c r="M83" s="195"/>
      <c r="N83" s="184">
        <f>SUM(N84:N86)</f>
        <v>0</v>
      </c>
      <c r="O83" s="205"/>
      <c r="P83" s="180"/>
      <c r="Q83" s="121"/>
      <c r="R83" s="121"/>
    </row>
    <row r="84" spans="1:18" ht="21" hidden="1">
      <c r="A84" s="122"/>
      <c r="B84" s="140"/>
      <c r="C84" s="141"/>
      <c r="D84" s="142"/>
      <c r="E84" s="142"/>
      <c r="F84" s="142"/>
      <c r="G84" s="142"/>
      <c r="H84" s="143"/>
      <c r="I84" s="144"/>
      <c r="J84" s="144"/>
      <c r="K84" s="144"/>
      <c r="L84" s="144"/>
      <c r="M84" s="195"/>
      <c r="N84" s="71"/>
      <c r="O84" s="205">
        <v>0</v>
      </c>
      <c r="P84" s="180">
        <v>0</v>
      </c>
      <c r="Q84" s="121"/>
      <c r="R84" s="121"/>
    </row>
    <row r="85" spans="1:18" ht="21" hidden="1">
      <c r="A85" s="115"/>
      <c r="B85" s="135"/>
      <c r="C85" s="136"/>
      <c r="D85" s="137"/>
      <c r="E85" s="282" t="s">
        <v>123</v>
      </c>
      <c r="F85" s="282"/>
      <c r="G85" s="282"/>
      <c r="H85" s="282"/>
      <c r="I85" s="139"/>
      <c r="J85" s="139"/>
      <c r="K85" s="139"/>
      <c r="L85" s="139"/>
      <c r="M85" s="194"/>
      <c r="N85" s="71"/>
      <c r="O85" s="204"/>
      <c r="P85" s="179"/>
      <c r="Q85" s="121"/>
      <c r="R85" s="121"/>
    </row>
    <row r="86" spans="1:18" ht="21" hidden="1">
      <c r="A86" s="122"/>
      <c r="B86" s="140"/>
      <c r="C86" s="141"/>
      <c r="D86" s="142"/>
      <c r="E86" s="142"/>
      <c r="F86" s="142"/>
      <c r="G86" s="142"/>
      <c r="H86" s="143"/>
      <c r="I86" s="144"/>
      <c r="J86" s="144"/>
      <c r="K86" s="144"/>
      <c r="L86" s="144"/>
      <c r="M86" s="195"/>
      <c r="N86" s="71"/>
      <c r="O86" s="205"/>
      <c r="P86" s="180"/>
      <c r="Q86" s="121"/>
      <c r="R86" s="121"/>
    </row>
    <row r="87" spans="1:18" ht="21" hidden="1">
      <c r="A87" s="122"/>
      <c r="B87" s="140"/>
      <c r="C87" s="141"/>
      <c r="D87" s="142"/>
      <c r="E87" s="142"/>
      <c r="F87" s="142"/>
      <c r="G87" s="142"/>
      <c r="H87" s="143"/>
      <c r="I87" s="144"/>
      <c r="J87" s="144"/>
      <c r="K87" s="144"/>
      <c r="L87" s="144"/>
      <c r="M87" s="195"/>
      <c r="N87" s="185">
        <f>SUM(N88:N90)</f>
        <v>0</v>
      </c>
      <c r="O87" s="205"/>
      <c r="P87" s="180"/>
      <c r="Q87" s="121"/>
      <c r="R87" s="121"/>
    </row>
    <row r="88" spans="1:18" ht="21" hidden="1">
      <c r="A88" s="122"/>
      <c r="B88" s="140"/>
      <c r="C88" s="141"/>
      <c r="D88" s="142"/>
      <c r="E88" s="142"/>
      <c r="F88" s="142"/>
      <c r="G88" s="142"/>
      <c r="H88" s="143"/>
      <c r="I88" s="144"/>
      <c r="J88" s="144"/>
      <c r="K88" s="144"/>
      <c r="L88" s="144"/>
      <c r="M88" s="195"/>
      <c r="N88" s="71"/>
      <c r="O88" s="205">
        <v>0</v>
      </c>
      <c r="P88" s="180">
        <v>0</v>
      </c>
      <c r="Q88" s="121"/>
      <c r="R88" s="121"/>
    </row>
    <row r="89" spans="1:18" ht="21" hidden="1">
      <c r="A89" s="131"/>
      <c r="B89" s="132"/>
      <c r="C89" s="133">
        <v>760</v>
      </c>
      <c r="D89" s="289" t="s">
        <v>124</v>
      </c>
      <c r="E89" s="289"/>
      <c r="F89" s="289"/>
      <c r="G89" s="289"/>
      <c r="H89" s="289"/>
      <c r="I89" s="134"/>
      <c r="J89" s="134"/>
      <c r="K89" s="134"/>
      <c r="L89" s="134"/>
      <c r="M89" s="193"/>
      <c r="N89" s="71"/>
      <c r="O89" s="203"/>
      <c r="P89" s="177"/>
      <c r="Q89" s="121"/>
      <c r="R89" s="121"/>
    </row>
    <row r="90" spans="1:18" ht="21" hidden="1">
      <c r="A90" s="122"/>
      <c r="B90" s="140"/>
      <c r="C90" s="141"/>
      <c r="D90" s="142"/>
      <c r="E90" s="142"/>
      <c r="F90" s="142"/>
      <c r="G90" s="142"/>
      <c r="H90" s="143"/>
      <c r="I90" s="144"/>
      <c r="J90" s="144"/>
      <c r="K90" s="144"/>
      <c r="L90" s="144"/>
      <c r="M90" s="195"/>
      <c r="N90" s="71"/>
      <c r="O90" s="205"/>
      <c r="P90" s="180"/>
      <c r="Q90" s="121"/>
      <c r="R90" s="121"/>
    </row>
    <row r="91" spans="1:18" ht="21" hidden="1">
      <c r="A91" s="122"/>
      <c r="B91" s="140"/>
      <c r="C91" s="141"/>
      <c r="D91" s="142"/>
      <c r="E91" s="142"/>
      <c r="F91" s="142"/>
      <c r="G91" s="142"/>
      <c r="H91" s="143"/>
      <c r="I91" s="144"/>
      <c r="J91" s="144"/>
      <c r="K91" s="144"/>
      <c r="L91" s="144"/>
      <c r="M91" s="195"/>
      <c r="N91" s="185">
        <f>SUM(N92:N94)</f>
        <v>0</v>
      </c>
      <c r="O91" s="205"/>
      <c r="P91" s="180"/>
      <c r="Q91" s="121"/>
      <c r="R91" s="121"/>
    </row>
    <row r="92" spans="1:18" ht="21" hidden="1">
      <c r="A92" s="122"/>
      <c r="B92" s="140"/>
      <c r="C92" s="141"/>
      <c r="D92" s="142"/>
      <c r="E92" s="142"/>
      <c r="F92" s="142"/>
      <c r="G92" s="142"/>
      <c r="H92" s="143"/>
      <c r="I92" s="144"/>
      <c r="J92" s="144"/>
      <c r="K92" s="144"/>
      <c r="L92" s="144"/>
      <c r="M92" s="195"/>
      <c r="N92" s="71"/>
      <c r="O92" s="205">
        <v>0</v>
      </c>
      <c r="P92" s="180">
        <v>0</v>
      </c>
      <c r="Q92" s="121"/>
      <c r="R92" s="121"/>
    </row>
    <row r="93" spans="1:18" ht="21">
      <c r="A93" s="122"/>
      <c r="B93" s="140"/>
      <c r="C93" s="141"/>
      <c r="D93" s="142"/>
      <c r="E93" s="142"/>
      <c r="F93" s="142"/>
      <c r="G93" s="142"/>
      <c r="H93" s="171"/>
      <c r="I93" s="144"/>
      <c r="J93" s="144"/>
      <c r="K93" s="144"/>
      <c r="L93" s="144"/>
      <c r="M93" s="195"/>
      <c r="N93" s="71"/>
      <c r="O93" s="205"/>
      <c r="P93" s="180"/>
      <c r="Q93" s="121"/>
      <c r="R93" s="121"/>
    </row>
    <row r="94" spans="1:18" ht="21">
      <c r="A94" s="122"/>
      <c r="B94" s="140"/>
      <c r="C94" s="141"/>
      <c r="D94" s="142"/>
      <c r="E94" s="142"/>
      <c r="F94" s="142"/>
      <c r="G94" s="142"/>
      <c r="H94" s="171"/>
      <c r="I94" s="144"/>
      <c r="J94" s="144"/>
      <c r="K94" s="144"/>
      <c r="L94" s="144"/>
      <c r="M94" s="195"/>
      <c r="N94" s="71"/>
      <c r="O94" s="205"/>
      <c r="P94" s="180"/>
      <c r="Q94" s="121"/>
      <c r="R94" s="121"/>
    </row>
    <row r="95" spans="1:18" ht="21.75" customHeight="1">
      <c r="A95" s="131"/>
      <c r="B95" s="132"/>
      <c r="C95" s="133">
        <v>750</v>
      </c>
      <c r="D95" s="279" t="s">
        <v>138</v>
      </c>
      <c r="E95" s="279"/>
      <c r="F95" s="279"/>
      <c r="G95" s="279"/>
      <c r="H95" s="279"/>
      <c r="I95" s="134"/>
      <c r="J95" s="134"/>
      <c r="K95" s="134"/>
      <c r="L95" s="134"/>
      <c r="M95" s="193"/>
      <c r="N95" s="177">
        <f>SUM(N96:N100)</f>
        <v>10000</v>
      </c>
      <c r="O95" s="203">
        <f>SUM(O96:O100)</f>
        <v>10500</v>
      </c>
      <c r="P95" s="177">
        <f>SUM(P96:P100)</f>
        <v>10500</v>
      </c>
      <c r="Q95" s="121"/>
      <c r="R95" s="121"/>
    </row>
    <row r="96" spans="1:18" ht="21">
      <c r="A96" s="122"/>
      <c r="B96" s="140"/>
      <c r="C96" s="141"/>
      <c r="D96" s="142"/>
      <c r="E96" s="142"/>
      <c r="F96" s="142"/>
      <c r="G96" s="142"/>
      <c r="H96" s="151"/>
      <c r="I96" s="144"/>
      <c r="J96" s="144"/>
      <c r="K96" s="144"/>
      <c r="L96" s="144"/>
      <c r="M96" s="195"/>
      <c r="N96" s="71"/>
      <c r="O96" s="205"/>
      <c r="P96" s="180"/>
      <c r="Q96" s="121"/>
      <c r="R96" s="121"/>
    </row>
    <row r="97" spans="1:18" ht="21">
      <c r="A97" s="122"/>
      <c r="B97" s="140"/>
      <c r="C97" s="141"/>
      <c r="D97" s="142"/>
      <c r="E97" s="142"/>
      <c r="F97" s="142">
        <v>47011</v>
      </c>
      <c r="G97" s="142"/>
      <c r="H97" s="144" t="s">
        <v>155</v>
      </c>
      <c r="I97" s="144"/>
      <c r="J97" s="144"/>
      <c r="K97" s="144"/>
      <c r="L97" s="144"/>
      <c r="M97" s="195"/>
      <c r="N97" s="71">
        <v>10000</v>
      </c>
      <c r="O97" s="205">
        <v>10500</v>
      </c>
      <c r="P97" s="180">
        <v>10500</v>
      </c>
      <c r="Q97" s="121"/>
      <c r="R97" s="121"/>
    </row>
    <row r="98" spans="1:18" ht="21">
      <c r="A98" s="122"/>
      <c r="B98" s="140"/>
      <c r="C98" s="141"/>
      <c r="D98" s="142"/>
      <c r="E98" s="142"/>
      <c r="F98" s="142"/>
      <c r="G98" s="142"/>
      <c r="H98" s="151"/>
      <c r="I98" s="144"/>
      <c r="J98" s="144"/>
      <c r="K98" s="144"/>
      <c r="L98" s="144"/>
      <c r="M98" s="195"/>
      <c r="N98" s="71"/>
      <c r="O98" s="205"/>
      <c r="P98" s="180"/>
      <c r="Q98" s="121"/>
      <c r="R98" s="121"/>
    </row>
    <row r="99" spans="1:18" ht="21">
      <c r="A99" s="122"/>
      <c r="B99" s="140"/>
      <c r="C99" s="141"/>
      <c r="D99" s="142"/>
      <c r="E99" s="142"/>
      <c r="F99" s="142"/>
      <c r="G99" s="142"/>
      <c r="H99" s="152"/>
      <c r="I99" s="144"/>
      <c r="J99" s="144"/>
      <c r="K99" s="144"/>
      <c r="L99" s="144"/>
      <c r="M99" s="195"/>
      <c r="N99" s="184"/>
      <c r="O99" s="205"/>
      <c r="P99" s="180"/>
      <c r="Q99" s="121"/>
      <c r="R99" s="121"/>
    </row>
    <row r="100" spans="1:18" ht="21">
      <c r="A100" s="122"/>
      <c r="B100" s="140"/>
      <c r="C100" s="141"/>
      <c r="D100" s="142"/>
      <c r="E100" s="142"/>
      <c r="F100" s="142"/>
      <c r="G100" s="142"/>
      <c r="H100" s="152"/>
      <c r="I100" s="144"/>
      <c r="J100" s="144"/>
      <c r="K100" s="144"/>
      <c r="L100" s="144"/>
      <c r="M100" s="195"/>
      <c r="N100" s="71"/>
      <c r="O100" s="205"/>
      <c r="P100" s="180"/>
      <c r="Q100" s="121"/>
      <c r="R100" s="121"/>
    </row>
    <row r="101" spans="1:18" ht="21">
      <c r="A101" s="131"/>
      <c r="B101" s="132"/>
      <c r="C101" s="133">
        <v>770</v>
      </c>
      <c r="D101" s="290" t="s">
        <v>21</v>
      </c>
      <c r="E101" s="291"/>
      <c r="F101" s="291"/>
      <c r="G101" s="291"/>
      <c r="H101" s="292"/>
      <c r="I101" s="134"/>
      <c r="J101" s="134"/>
      <c r="K101" s="134"/>
      <c r="L101" s="134"/>
      <c r="M101" s="193"/>
      <c r="N101" s="177">
        <f>SUM(N102:N104)</f>
        <v>82665</v>
      </c>
      <c r="O101" s="203">
        <f>SUM(O102:O104)</f>
        <v>82665</v>
      </c>
      <c r="P101" s="177">
        <f>SUM(P102:P104)</f>
        <v>82665</v>
      </c>
      <c r="Q101" s="121"/>
      <c r="R101" s="121"/>
    </row>
    <row r="102" spans="1:18" ht="21">
      <c r="A102" s="122"/>
      <c r="B102" s="140"/>
      <c r="C102" s="141"/>
      <c r="D102" s="142"/>
      <c r="E102" s="142"/>
      <c r="F102" s="142">
        <v>49885</v>
      </c>
      <c r="G102" s="142"/>
      <c r="H102" s="144" t="s">
        <v>155</v>
      </c>
      <c r="I102" s="144"/>
      <c r="J102" s="144"/>
      <c r="K102" s="144"/>
      <c r="L102" s="144"/>
      <c r="M102" s="195"/>
      <c r="N102" s="71">
        <v>67665</v>
      </c>
      <c r="O102" s="205">
        <v>67665</v>
      </c>
      <c r="P102" s="180">
        <v>67665</v>
      </c>
      <c r="Q102" s="121"/>
      <c r="R102" s="121"/>
    </row>
    <row r="103" spans="1:18" ht="42">
      <c r="A103" s="122"/>
      <c r="B103" s="140"/>
      <c r="C103" s="141"/>
      <c r="D103" s="142"/>
      <c r="E103" s="142"/>
      <c r="F103" s="142">
        <v>47107</v>
      </c>
      <c r="G103" s="142"/>
      <c r="H103" s="187" t="s">
        <v>172</v>
      </c>
      <c r="I103" s="144"/>
      <c r="J103" s="144"/>
      <c r="K103" s="144"/>
      <c r="L103" s="144"/>
      <c r="M103" s="195"/>
      <c r="N103" s="71">
        <v>15000</v>
      </c>
      <c r="O103" s="205">
        <v>15000</v>
      </c>
      <c r="P103" s="180">
        <v>15000</v>
      </c>
      <c r="Q103" s="121"/>
      <c r="R103" s="121"/>
    </row>
    <row r="104" spans="1:18" ht="21">
      <c r="A104" s="122"/>
      <c r="B104" s="140"/>
      <c r="C104" s="141"/>
      <c r="D104" s="142"/>
      <c r="E104" s="142"/>
      <c r="F104" s="142"/>
      <c r="G104" s="142"/>
      <c r="H104" s="148"/>
      <c r="I104" s="144"/>
      <c r="J104" s="144"/>
      <c r="K104" s="144"/>
      <c r="L104" s="144"/>
      <c r="M104" s="195"/>
      <c r="N104" s="172"/>
      <c r="O104" s="212"/>
      <c r="P104" s="174"/>
      <c r="Q104" s="121"/>
      <c r="R104" s="121"/>
    </row>
    <row r="105" spans="1:18" ht="21">
      <c r="A105" s="131"/>
      <c r="B105" s="132"/>
      <c r="C105" s="133">
        <v>920</v>
      </c>
      <c r="D105" s="290" t="s">
        <v>132</v>
      </c>
      <c r="E105" s="291"/>
      <c r="F105" s="291"/>
      <c r="G105" s="291"/>
      <c r="H105" s="292"/>
      <c r="I105" s="134"/>
      <c r="J105" s="134"/>
      <c r="K105" s="134"/>
      <c r="L105" s="134"/>
      <c r="M105" s="193"/>
      <c r="N105" s="177">
        <f>SUM(N106:N114)</f>
        <v>27475</v>
      </c>
      <c r="O105" s="203">
        <f>SUM(O106:O114)</f>
        <v>88945</v>
      </c>
      <c r="P105" s="177">
        <f>SUM(P106:P114)</f>
        <v>153488</v>
      </c>
      <c r="Q105" s="121"/>
      <c r="R105" s="121"/>
    </row>
    <row r="106" spans="1:18" ht="21">
      <c r="A106" s="122"/>
      <c r="B106" s="140"/>
      <c r="C106" s="141"/>
      <c r="D106" s="142"/>
      <c r="E106" s="142"/>
      <c r="F106" s="142">
        <v>45781</v>
      </c>
      <c r="G106" s="142"/>
      <c r="H106" s="153" t="s">
        <v>150</v>
      </c>
      <c r="I106" s="144"/>
      <c r="J106" s="144"/>
      <c r="K106" s="144"/>
      <c r="L106" s="144"/>
      <c r="M106" s="195"/>
      <c r="N106" s="71">
        <v>27475</v>
      </c>
      <c r="O106" s="210">
        <v>88945</v>
      </c>
      <c r="P106" s="180">
        <v>153488</v>
      </c>
      <c r="Q106" s="121"/>
      <c r="R106" s="121"/>
    </row>
    <row r="107" spans="1:18" ht="21">
      <c r="A107" s="122"/>
      <c r="B107" s="140"/>
      <c r="C107" s="141"/>
      <c r="D107" s="142"/>
      <c r="E107" s="142"/>
      <c r="F107" s="142"/>
      <c r="G107" s="142"/>
      <c r="H107" s="147"/>
      <c r="I107" s="144"/>
      <c r="J107" s="144"/>
      <c r="K107" s="144"/>
      <c r="L107" s="144"/>
      <c r="M107" s="195"/>
      <c r="N107" s="168"/>
      <c r="O107" s="211"/>
      <c r="P107" s="174"/>
      <c r="Q107" s="121"/>
      <c r="R107" s="121"/>
    </row>
    <row r="108" spans="1:18" ht="21">
      <c r="A108" s="122"/>
      <c r="B108" s="140"/>
      <c r="C108" s="141"/>
      <c r="D108" s="142"/>
      <c r="E108" s="142"/>
      <c r="F108" s="142"/>
      <c r="G108" s="142"/>
      <c r="H108" s="147"/>
      <c r="I108" s="144"/>
      <c r="J108" s="144"/>
      <c r="K108" s="144"/>
      <c r="L108" s="144"/>
      <c r="M108" s="195"/>
      <c r="N108" s="168"/>
      <c r="O108" s="211"/>
      <c r="P108" s="174"/>
      <c r="Q108" s="121"/>
      <c r="R108" s="121"/>
    </row>
    <row r="109" spans="1:18" ht="21" customHeight="1">
      <c r="A109" s="122"/>
      <c r="B109" s="140"/>
      <c r="C109" s="141"/>
      <c r="D109" s="142"/>
      <c r="E109" s="142"/>
      <c r="F109" s="142"/>
      <c r="G109" s="142"/>
      <c r="H109" s="153"/>
      <c r="I109" s="144"/>
      <c r="J109" s="144"/>
      <c r="K109" s="144"/>
      <c r="L109" s="144"/>
      <c r="M109" s="195"/>
      <c r="N109" s="167">
        <f>SUM(N110:N112)</f>
        <v>0</v>
      </c>
      <c r="O109" s="211"/>
      <c r="P109" s="174"/>
      <c r="Q109" s="121"/>
      <c r="R109" s="121"/>
    </row>
    <row r="110" spans="1:18" ht="21">
      <c r="A110" s="122"/>
      <c r="B110" s="140"/>
      <c r="C110" s="141"/>
      <c r="D110" s="142"/>
      <c r="E110" s="142"/>
      <c r="F110" s="142"/>
      <c r="G110" s="142"/>
      <c r="H110" s="147"/>
      <c r="I110" s="144"/>
      <c r="J110" s="144"/>
      <c r="K110" s="144"/>
      <c r="L110" s="144"/>
      <c r="M110" s="195"/>
      <c r="N110" s="168"/>
      <c r="O110" s="211"/>
      <c r="P110" s="174"/>
      <c r="Q110" s="121"/>
      <c r="R110" s="121"/>
    </row>
    <row r="111" spans="1:18" ht="21">
      <c r="A111" s="122"/>
      <c r="B111" s="140"/>
      <c r="C111" s="141"/>
      <c r="D111" s="142"/>
      <c r="E111" s="142"/>
      <c r="F111" s="142"/>
      <c r="G111" s="142"/>
      <c r="H111" s="153"/>
      <c r="I111" s="144"/>
      <c r="J111" s="144"/>
      <c r="K111" s="144"/>
      <c r="L111" s="144"/>
      <c r="M111" s="195"/>
      <c r="N111" s="168"/>
      <c r="O111" s="212"/>
      <c r="P111" s="174"/>
      <c r="Q111" s="121"/>
      <c r="R111" s="121"/>
    </row>
    <row r="112" spans="1:18" ht="21">
      <c r="A112" s="122"/>
      <c r="B112" s="140"/>
      <c r="C112" s="141"/>
      <c r="D112" s="142"/>
      <c r="E112" s="142"/>
      <c r="F112" s="142"/>
      <c r="G112" s="142"/>
      <c r="H112" s="166"/>
      <c r="I112" s="144"/>
      <c r="J112" s="144"/>
      <c r="K112" s="144"/>
      <c r="L112" s="144"/>
      <c r="M112" s="195"/>
      <c r="N112" s="168"/>
      <c r="O112" s="212"/>
      <c r="P112" s="174"/>
      <c r="Q112" s="121"/>
      <c r="R112" s="121"/>
    </row>
    <row r="113" spans="1:18" ht="21">
      <c r="A113" s="122"/>
      <c r="B113" s="140"/>
      <c r="C113" s="141"/>
      <c r="D113" s="142"/>
      <c r="E113" s="142"/>
      <c r="F113" s="142"/>
      <c r="G113" s="142"/>
      <c r="H113" s="153"/>
      <c r="I113" s="144"/>
      <c r="J113" s="144"/>
      <c r="K113" s="144"/>
      <c r="L113" s="144"/>
      <c r="M113" s="195"/>
      <c r="N113" s="167">
        <f>SUM(N114:N116)</f>
        <v>0</v>
      </c>
      <c r="O113" s="212"/>
      <c r="P113" s="174"/>
      <c r="Q113" s="121"/>
      <c r="R113" s="121"/>
    </row>
    <row r="114" spans="1:18" ht="21">
      <c r="A114" s="122"/>
      <c r="B114" s="140"/>
      <c r="C114" s="141"/>
      <c r="D114" s="142"/>
      <c r="E114" s="142"/>
      <c r="F114" s="142"/>
      <c r="G114" s="142"/>
      <c r="H114" s="153"/>
      <c r="I114" s="144"/>
      <c r="J114" s="144"/>
      <c r="K114" s="144"/>
      <c r="L114" s="144"/>
      <c r="M114" s="195"/>
      <c r="N114" s="168"/>
      <c r="O114" s="212"/>
      <c r="P114" s="174"/>
      <c r="Q114" s="121"/>
      <c r="R114" s="121"/>
    </row>
    <row r="115" spans="1:18" ht="21" hidden="1">
      <c r="A115" s="122"/>
      <c r="B115" s="122"/>
      <c r="C115" s="127"/>
      <c r="D115" s="124"/>
      <c r="E115" s="124"/>
      <c r="F115" s="124"/>
      <c r="G115" s="124"/>
      <c r="H115" s="125"/>
      <c r="I115" s="121"/>
      <c r="J115" s="121"/>
      <c r="K115" s="121"/>
      <c r="L115" s="121"/>
      <c r="M115" s="191"/>
      <c r="N115" s="188"/>
      <c r="O115" s="201">
        <v>0</v>
      </c>
      <c r="P115" s="126">
        <v>0</v>
      </c>
      <c r="Q115" s="121"/>
      <c r="R115" s="121"/>
    </row>
    <row r="116" spans="1:18" ht="21" hidden="1">
      <c r="A116" s="131"/>
      <c r="B116" s="131"/>
      <c r="C116" s="154">
        <v>850</v>
      </c>
      <c r="D116" s="288" t="s">
        <v>125</v>
      </c>
      <c r="E116" s="288"/>
      <c r="F116" s="288"/>
      <c r="G116" s="288"/>
      <c r="H116" s="288"/>
      <c r="I116" s="155"/>
      <c r="J116" s="155"/>
      <c r="K116" s="155"/>
      <c r="L116" s="155"/>
      <c r="M116" s="198"/>
      <c r="N116" s="188"/>
      <c r="O116" s="213">
        <v>0</v>
      </c>
      <c r="P116" s="156">
        <v>0</v>
      </c>
      <c r="Q116" s="121"/>
      <c r="R116" s="121"/>
    </row>
    <row r="117" spans="1:18" ht="21" hidden="1">
      <c r="A117" s="115"/>
      <c r="B117" s="115"/>
      <c r="C117" s="157"/>
      <c r="D117" s="117"/>
      <c r="E117" s="287" t="s">
        <v>126</v>
      </c>
      <c r="F117" s="287"/>
      <c r="G117" s="287"/>
      <c r="H117" s="287"/>
      <c r="I117" s="118"/>
      <c r="J117" s="118"/>
      <c r="K117" s="118"/>
      <c r="L117" s="118"/>
      <c r="M117" s="190"/>
      <c r="N117" s="215">
        <f>SUM(N118:N120)</f>
        <v>0</v>
      </c>
      <c r="O117" s="200"/>
      <c r="P117" s="120"/>
      <c r="Q117" s="121"/>
      <c r="R117" s="121"/>
    </row>
    <row r="118" spans="1:18" ht="21" hidden="1">
      <c r="A118" s="122"/>
      <c r="B118" s="122"/>
      <c r="C118" s="127"/>
      <c r="D118" s="124"/>
      <c r="E118" s="124"/>
      <c r="F118" s="124"/>
      <c r="G118" s="124"/>
      <c r="H118" s="125"/>
      <c r="I118" s="121"/>
      <c r="J118" s="121"/>
      <c r="K118" s="121"/>
      <c r="L118" s="121"/>
      <c r="M118" s="191"/>
      <c r="N118" s="188"/>
      <c r="O118" s="201"/>
      <c r="P118" s="126"/>
      <c r="Q118" s="121"/>
      <c r="R118" s="121"/>
    </row>
    <row r="119" spans="1:18" ht="21" hidden="1">
      <c r="A119" s="122"/>
      <c r="B119" s="122"/>
      <c r="C119" s="127"/>
      <c r="D119" s="124"/>
      <c r="E119" s="124"/>
      <c r="F119" s="124"/>
      <c r="G119" s="124"/>
      <c r="H119" s="125"/>
      <c r="I119" s="121"/>
      <c r="J119" s="121"/>
      <c r="K119" s="121"/>
      <c r="L119" s="121"/>
      <c r="M119" s="191"/>
      <c r="N119" s="188"/>
      <c r="O119" s="201"/>
      <c r="P119" s="126"/>
      <c r="Q119" s="121"/>
      <c r="R119" s="121"/>
    </row>
    <row r="120" spans="1:18" ht="21" hidden="1">
      <c r="A120" s="122"/>
      <c r="B120" s="122"/>
      <c r="C120" s="127"/>
      <c r="D120" s="124"/>
      <c r="E120" s="124"/>
      <c r="F120" s="124"/>
      <c r="G120" s="124"/>
      <c r="H120" s="125"/>
      <c r="I120" s="121"/>
      <c r="J120" s="121"/>
      <c r="K120" s="121"/>
      <c r="L120" s="121"/>
      <c r="M120" s="191"/>
      <c r="N120" s="188"/>
      <c r="O120" s="201">
        <v>0</v>
      </c>
      <c r="P120" s="126">
        <v>0</v>
      </c>
      <c r="Q120" s="121"/>
      <c r="R120" s="121"/>
    </row>
    <row r="121" spans="1:18" ht="21" hidden="1">
      <c r="A121" s="115"/>
      <c r="B121" s="115"/>
      <c r="C121" s="157"/>
      <c r="D121" s="117"/>
      <c r="E121" s="287" t="s">
        <v>127</v>
      </c>
      <c r="F121" s="287"/>
      <c r="G121" s="287"/>
      <c r="H121" s="287"/>
      <c r="I121" s="118"/>
      <c r="J121" s="118"/>
      <c r="K121" s="118"/>
      <c r="L121" s="118"/>
      <c r="M121" s="190"/>
      <c r="N121" s="215">
        <f>SUM(N122:N124)</f>
        <v>0</v>
      </c>
      <c r="O121" s="200"/>
      <c r="P121" s="120"/>
      <c r="Q121" s="121"/>
      <c r="R121" s="121"/>
    </row>
    <row r="122" spans="1:18" ht="21" hidden="1">
      <c r="A122" s="122"/>
      <c r="B122" s="122"/>
      <c r="C122" s="127"/>
      <c r="D122" s="124"/>
      <c r="E122" s="124"/>
      <c r="F122" s="124"/>
      <c r="G122" s="124"/>
      <c r="H122" s="125"/>
      <c r="I122" s="121"/>
      <c r="J122" s="121"/>
      <c r="K122" s="121"/>
      <c r="L122" s="121"/>
      <c r="M122" s="191"/>
      <c r="N122" s="188"/>
      <c r="O122" s="201"/>
      <c r="P122" s="126"/>
      <c r="Q122" s="121"/>
      <c r="R122" s="121"/>
    </row>
    <row r="123" spans="1:18" ht="21" hidden="1">
      <c r="A123" s="122"/>
      <c r="B123" s="122"/>
      <c r="C123" s="127"/>
      <c r="D123" s="124"/>
      <c r="E123" s="124"/>
      <c r="F123" s="124"/>
      <c r="G123" s="124"/>
      <c r="H123" s="125"/>
      <c r="I123" s="121"/>
      <c r="J123" s="121"/>
      <c r="K123" s="121"/>
      <c r="L123" s="121"/>
      <c r="M123" s="191"/>
      <c r="N123" s="188"/>
      <c r="O123" s="201"/>
      <c r="P123" s="126"/>
      <c r="Q123" s="121"/>
      <c r="R123" s="121"/>
    </row>
    <row r="124" spans="1:18" ht="21" hidden="1">
      <c r="A124" s="122"/>
      <c r="B124" s="122"/>
      <c r="C124" s="127"/>
      <c r="D124" s="124"/>
      <c r="E124" s="124"/>
      <c r="F124" s="124"/>
      <c r="G124" s="124"/>
      <c r="H124" s="125"/>
      <c r="I124" s="121"/>
      <c r="J124" s="121"/>
      <c r="K124" s="121"/>
      <c r="L124" s="121"/>
      <c r="M124" s="191"/>
      <c r="N124" s="188"/>
      <c r="O124" s="201">
        <v>0</v>
      </c>
      <c r="P124" s="126">
        <v>0</v>
      </c>
      <c r="Q124" s="121"/>
      <c r="R124" s="121"/>
    </row>
    <row r="125" spans="1:18" ht="21" hidden="1">
      <c r="A125" s="115"/>
      <c r="B125" s="115"/>
      <c r="C125" s="157"/>
      <c r="D125" s="117"/>
      <c r="E125" s="287" t="s">
        <v>128</v>
      </c>
      <c r="F125" s="287"/>
      <c r="G125" s="287"/>
      <c r="H125" s="287"/>
      <c r="I125" s="118"/>
      <c r="J125" s="118"/>
      <c r="K125" s="118"/>
      <c r="L125" s="118"/>
      <c r="M125" s="190"/>
      <c r="N125" s="215">
        <f>SUM(N126:N128)</f>
        <v>0</v>
      </c>
      <c r="O125" s="200"/>
      <c r="P125" s="120"/>
      <c r="Q125" s="121"/>
      <c r="R125" s="121"/>
    </row>
    <row r="126" spans="1:18" ht="21" hidden="1">
      <c r="A126" s="122"/>
      <c r="B126" s="122"/>
      <c r="C126" s="127"/>
      <c r="D126" s="124"/>
      <c r="E126" s="124"/>
      <c r="F126" s="124"/>
      <c r="G126" s="124"/>
      <c r="H126" s="125"/>
      <c r="I126" s="121"/>
      <c r="J126" s="121"/>
      <c r="K126" s="121"/>
      <c r="L126" s="121"/>
      <c r="M126" s="191"/>
      <c r="N126" s="188"/>
      <c r="O126" s="201"/>
      <c r="P126" s="126"/>
      <c r="Q126" s="121"/>
      <c r="R126" s="121"/>
    </row>
    <row r="127" spans="1:18" ht="21" hidden="1">
      <c r="A127" s="122"/>
      <c r="B127" s="122"/>
      <c r="C127" s="127"/>
      <c r="D127" s="124"/>
      <c r="E127" s="124"/>
      <c r="F127" s="124"/>
      <c r="G127" s="124"/>
      <c r="H127" s="125"/>
      <c r="I127" s="121"/>
      <c r="J127" s="121"/>
      <c r="K127" s="121"/>
      <c r="L127" s="121"/>
      <c r="M127" s="191"/>
      <c r="N127" s="188"/>
      <c r="O127" s="201"/>
      <c r="P127" s="126"/>
      <c r="Q127" s="121"/>
      <c r="R127" s="121"/>
    </row>
    <row r="128" spans="1:18" ht="21" hidden="1">
      <c r="A128" s="122"/>
      <c r="B128" s="122"/>
      <c r="C128" s="127"/>
      <c r="D128" s="124"/>
      <c r="E128" s="124"/>
      <c r="F128" s="124"/>
      <c r="G128" s="124"/>
      <c r="H128" s="125"/>
      <c r="I128" s="121"/>
      <c r="J128" s="121"/>
      <c r="K128" s="121"/>
      <c r="L128" s="121"/>
      <c r="M128" s="191"/>
      <c r="N128" s="188"/>
      <c r="O128" s="201">
        <v>0</v>
      </c>
      <c r="P128" s="126">
        <v>0</v>
      </c>
      <c r="Q128" s="121"/>
      <c r="R128" s="121"/>
    </row>
    <row r="129" spans="1:18" ht="21" hidden="1">
      <c r="A129" s="131"/>
      <c r="B129" s="131"/>
      <c r="C129" s="154">
        <v>920</v>
      </c>
      <c r="D129" s="288" t="s">
        <v>129</v>
      </c>
      <c r="E129" s="288"/>
      <c r="F129" s="288"/>
      <c r="G129" s="288"/>
      <c r="H129" s="288"/>
      <c r="I129" s="155"/>
      <c r="J129" s="155"/>
      <c r="K129" s="155"/>
      <c r="L129" s="155"/>
      <c r="M129" s="198"/>
      <c r="N129" s="215">
        <f>SUM(N130:N132)</f>
        <v>0</v>
      </c>
      <c r="O129" s="213">
        <v>0</v>
      </c>
      <c r="P129" s="156">
        <v>0</v>
      </c>
      <c r="Q129" s="121"/>
      <c r="R129" s="121"/>
    </row>
    <row r="130" spans="1:18" ht="21" hidden="1">
      <c r="A130" s="115"/>
      <c r="B130" s="115"/>
      <c r="C130" s="157"/>
      <c r="D130" s="117"/>
      <c r="E130" s="278" t="s">
        <v>22</v>
      </c>
      <c r="F130" s="278"/>
      <c r="G130" s="278"/>
      <c r="H130" s="278"/>
      <c r="I130" s="118"/>
      <c r="J130" s="118"/>
      <c r="K130" s="118"/>
      <c r="L130" s="118"/>
      <c r="M130" s="190"/>
      <c r="N130" s="188"/>
      <c r="O130" s="200"/>
      <c r="P130" s="120"/>
      <c r="Q130" s="121"/>
      <c r="R130" s="121"/>
    </row>
    <row r="131" spans="1:18" ht="21" hidden="1">
      <c r="A131" s="122"/>
      <c r="B131" s="122"/>
      <c r="C131" s="127"/>
      <c r="D131" s="124"/>
      <c r="E131" s="124"/>
      <c r="F131" s="124"/>
      <c r="G131" s="124"/>
      <c r="H131" s="125"/>
      <c r="I131" s="121"/>
      <c r="J131" s="121"/>
      <c r="K131" s="121"/>
      <c r="L131" s="121"/>
      <c r="M131" s="191"/>
      <c r="N131" s="188"/>
      <c r="O131" s="201"/>
      <c r="P131" s="126"/>
      <c r="Q131" s="121"/>
      <c r="R131" s="121"/>
    </row>
    <row r="132" spans="1:18" ht="21" hidden="1">
      <c r="A132" s="122"/>
      <c r="B132" s="122"/>
      <c r="C132" s="127"/>
      <c r="D132" s="124"/>
      <c r="E132" s="124"/>
      <c r="F132" s="124"/>
      <c r="G132" s="124"/>
      <c r="H132" s="125"/>
      <c r="I132" s="121"/>
      <c r="J132" s="121"/>
      <c r="K132" s="121"/>
      <c r="L132" s="121"/>
      <c r="M132" s="191"/>
      <c r="N132" s="188"/>
      <c r="O132" s="201"/>
      <c r="P132" s="126"/>
      <c r="Q132" s="121"/>
      <c r="R132" s="121"/>
    </row>
    <row r="133" spans="1:18" ht="21" hidden="1">
      <c r="A133" s="122"/>
      <c r="B133" s="122"/>
      <c r="C133" s="127"/>
      <c r="D133" s="124"/>
      <c r="E133" s="124"/>
      <c r="F133" s="124"/>
      <c r="G133" s="124"/>
      <c r="H133" s="125"/>
      <c r="I133" s="121"/>
      <c r="J133" s="121"/>
      <c r="K133" s="121"/>
      <c r="L133" s="121"/>
      <c r="M133" s="191"/>
      <c r="N133" s="216">
        <f>SUM(N134:N136)</f>
        <v>0</v>
      </c>
      <c r="O133" s="201">
        <v>0</v>
      </c>
      <c r="P133" s="126">
        <v>0</v>
      </c>
      <c r="Q133" s="121"/>
      <c r="R133" s="121"/>
    </row>
    <row r="134" spans="1:18" ht="21" hidden="1">
      <c r="A134" s="115"/>
      <c r="B134" s="115"/>
      <c r="C134" s="157"/>
      <c r="D134" s="117"/>
      <c r="E134" s="278" t="s">
        <v>130</v>
      </c>
      <c r="F134" s="278"/>
      <c r="G134" s="278"/>
      <c r="H134" s="278"/>
      <c r="I134" s="118"/>
      <c r="J134" s="118"/>
      <c r="K134" s="118"/>
      <c r="L134" s="118"/>
      <c r="M134" s="190"/>
      <c r="N134" s="188"/>
      <c r="O134" s="200"/>
      <c r="P134" s="120"/>
      <c r="Q134" s="121"/>
      <c r="R134" s="121"/>
    </row>
    <row r="135" spans="1:18" ht="21" hidden="1">
      <c r="A135" s="122"/>
      <c r="B135" s="122"/>
      <c r="C135" s="127"/>
      <c r="D135" s="124"/>
      <c r="E135" s="124"/>
      <c r="F135" s="124"/>
      <c r="G135" s="124"/>
      <c r="H135" s="125"/>
      <c r="I135" s="121"/>
      <c r="J135" s="121"/>
      <c r="K135" s="121"/>
      <c r="L135" s="121"/>
      <c r="M135" s="191"/>
      <c r="N135" s="188"/>
      <c r="O135" s="201"/>
      <c r="P135" s="126"/>
      <c r="Q135" s="121"/>
      <c r="R135" s="121"/>
    </row>
    <row r="136" spans="1:18" ht="21" hidden="1">
      <c r="A136" s="122"/>
      <c r="B136" s="122"/>
      <c r="C136" s="127"/>
      <c r="D136" s="124"/>
      <c r="E136" s="124"/>
      <c r="F136" s="124"/>
      <c r="G136" s="124"/>
      <c r="H136" s="125"/>
      <c r="I136" s="121"/>
      <c r="J136" s="121"/>
      <c r="K136" s="121"/>
      <c r="L136" s="121"/>
      <c r="M136" s="191"/>
      <c r="N136" s="188"/>
      <c r="O136" s="201"/>
      <c r="P136" s="126"/>
      <c r="Q136" s="121"/>
      <c r="R136" s="121"/>
    </row>
    <row r="137" spans="1:18" ht="21" hidden="1">
      <c r="A137" s="122"/>
      <c r="B137" s="122"/>
      <c r="C137" s="127"/>
      <c r="D137" s="124"/>
      <c r="E137" s="124"/>
      <c r="F137" s="124"/>
      <c r="G137" s="124"/>
      <c r="H137" s="125"/>
      <c r="I137" s="121"/>
      <c r="J137" s="121"/>
      <c r="K137" s="121"/>
      <c r="L137" s="121"/>
      <c r="M137" s="191"/>
      <c r="N137" s="216">
        <f>N138+N142+N146</f>
        <v>0</v>
      </c>
      <c r="O137" s="201">
        <v>0</v>
      </c>
      <c r="P137" s="126">
        <v>0</v>
      </c>
      <c r="Q137" s="121"/>
      <c r="R137" s="121"/>
    </row>
    <row r="138" spans="1:18" ht="21" hidden="1">
      <c r="A138" s="115"/>
      <c r="B138" s="115"/>
      <c r="C138" s="157"/>
      <c r="D138" s="117"/>
      <c r="E138" s="278" t="s">
        <v>131</v>
      </c>
      <c r="F138" s="278"/>
      <c r="G138" s="278"/>
      <c r="H138" s="278"/>
      <c r="I138" s="118"/>
      <c r="J138" s="118"/>
      <c r="K138" s="118"/>
      <c r="L138" s="118"/>
      <c r="M138" s="190"/>
      <c r="N138" s="215">
        <f>SUM(N139:N141)</f>
        <v>0</v>
      </c>
      <c r="O138" s="200"/>
      <c r="P138" s="120"/>
      <c r="Q138" s="121"/>
      <c r="R138" s="121"/>
    </row>
    <row r="139" spans="1:18" ht="21" hidden="1">
      <c r="A139" s="122"/>
      <c r="B139" s="122"/>
      <c r="C139" s="127"/>
      <c r="D139" s="124"/>
      <c r="E139" s="124"/>
      <c r="F139" s="124"/>
      <c r="G139" s="124"/>
      <c r="H139" s="125"/>
      <c r="I139" s="121"/>
      <c r="J139" s="121"/>
      <c r="K139" s="121"/>
      <c r="L139" s="121"/>
      <c r="M139" s="191"/>
      <c r="N139" s="188"/>
      <c r="O139" s="201"/>
      <c r="P139" s="126"/>
      <c r="Q139" s="121"/>
      <c r="R139" s="121"/>
    </row>
    <row r="140" spans="1:18" ht="21" hidden="1">
      <c r="A140" s="122"/>
      <c r="B140" s="122"/>
      <c r="C140" s="127"/>
      <c r="D140" s="124"/>
      <c r="E140" s="124"/>
      <c r="F140" s="124"/>
      <c r="G140" s="124"/>
      <c r="H140" s="125"/>
      <c r="I140" s="121"/>
      <c r="J140" s="121"/>
      <c r="K140" s="121"/>
      <c r="L140" s="121"/>
      <c r="M140" s="191"/>
      <c r="N140" s="188"/>
      <c r="O140" s="201"/>
      <c r="P140" s="126"/>
      <c r="Q140" s="121"/>
      <c r="R140" s="121"/>
    </row>
    <row r="141" spans="1:18" ht="21" hidden="1">
      <c r="A141" s="122"/>
      <c r="B141" s="122"/>
      <c r="C141" s="127"/>
      <c r="D141" s="124"/>
      <c r="E141" s="124"/>
      <c r="F141" s="124"/>
      <c r="G141" s="124"/>
      <c r="H141" s="125"/>
      <c r="I141" s="121"/>
      <c r="J141" s="121"/>
      <c r="K141" s="121"/>
      <c r="L141" s="121"/>
      <c r="M141" s="191"/>
      <c r="N141" s="188"/>
      <c r="O141" s="201">
        <v>0</v>
      </c>
      <c r="P141" s="126">
        <v>0</v>
      </c>
      <c r="Q141" s="121"/>
      <c r="R141" s="121"/>
    </row>
    <row r="142" spans="1:18" ht="21" hidden="1">
      <c r="A142" s="115"/>
      <c r="B142" s="115"/>
      <c r="C142" s="157"/>
      <c r="D142" s="117"/>
      <c r="E142" s="278" t="s">
        <v>120</v>
      </c>
      <c r="F142" s="278"/>
      <c r="G142" s="278"/>
      <c r="H142" s="278"/>
      <c r="I142" s="118"/>
      <c r="J142" s="118"/>
      <c r="K142" s="118"/>
      <c r="L142" s="118"/>
      <c r="M142" s="190"/>
      <c r="N142" s="215">
        <f>SUM(N143:N145)</f>
        <v>0</v>
      </c>
      <c r="O142" s="200"/>
      <c r="P142" s="120"/>
      <c r="Q142" s="121"/>
      <c r="R142" s="121"/>
    </row>
    <row r="143" spans="1:18" ht="21" hidden="1">
      <c r="A143" s="122"/>
      <c r="B143" s="122"/>
      <c r="C143" s="127"/>
      <c r="D143" s="124"/>
      <c r="E143" s="124"/>
      <c r="F143" s="124"/>
      <c r="G143" s="124"/>
      <c r="H143" s="125"/>
      <c r="I143" s="121"/>
      <c r="J143" s="121"/>
      <c r="K143" s="121"/>
      <c r="L143" s="121"/>
      <c r="M143" s="191"/>
      <c r="N143" s="188"/>
      <c r="O143" s="201"/>
      <c r="P143" s="126"/>
      <c r="Q143" s="121"/>
      <c r="R143" s="121"/>
    </row>
    <row r="144" spans="1:18" ht="21" hidden="1">
      <c r="A144" s="122"/>
      <c r="B144" s="122"/>
      <c r="C144" s="127"/>
      <c r="D144" s="124"/>
      <c r="E144" s="124"/>
      <c r="F144" s="124"/>
      <c r="G144" s="124"/>
      <c r="H144" s="125"/>
      <c r="I144" s="121"/>
      <c r="J144" s="121"/>
      <c r="K144" s="121"/>
      <c r="L144" s="121"/>
      <c r="M144" s="191"/>
      <c r="N144" s="188"/>
      <c r="O144" s="201"/>
      <c r="P144" s="126"/>
      <c r="Q144" s="121"/>
      <c r="R144" s="121"/>
    </row>
    <row r="145" spans="1:18" ht="21" hidden="1">
      <c r="A145" s="122"/>
      <c r="B145" s="122"/>
      <c r="C145" s="127"/>
      <c r="D145" s="124"/>
      <c r="E145" s="124"/>
      <c r="F145" s="124"/>
      <c r="G145" s="124"/>
      <c r="H145" s="125"/>
      <c r="I145" s="121"/>
      <c r="J145" s="121"/>
      <c r="K145" s="121"/>
      <c r="L145" s="121"/>
      <c r="M145" s="191"/>
      <c r="N145" s="188"/>
      <c r="O145" s="201">
        <v>0</v>
      </c>
      <c r="P145" s="126">
        <v>0</v>
      </c>
      <c r="Q145" s="121"/>
      <c r="R145" s="121"/>
    </row>
    <row r="146" spans="1:18" ht="21" hidden="1">
      <c r="A146" s="115"/>
      <c r="B146" s="115"/>
      <c r="C146" s="157"/>
      <c r="D146" s="117"/>
      <c r="E146" s="278" t="s">
        <v>121</v>
      </c>
      <c r="F146" s="278"/>
      <c r="G146" s="278"/>
      <c r="H146" s="278"/>
      <c r="I146" s="118"/>
      <c r="J146" s="118"/>
      <c r="K146" s="118"/>
      <c r="L146" s="118"/>
      <c r="M146" s="190"/>
      <c r="N146" s="215">
        <f>SUM(N147:N149)</f>
        <v>0</v>
      </c>
      <c r="O146" s="200"/>
      <c r="P146" s="120"/>
      <c r="Q146" s="121"/>
      <c r="R146" s="121"/>
    </row>
    <row r="147" spans="1:18" ht="21" hidden="1">
      <c r="A147" s="122"/>
      <c r="B147" s="122"/>
      <c r="C147" s="127"/>
      <c r="D147" s="124"/>
      <c r="E147" s="124"/>
      <c r="F147" s="124"/>
      <c r="G147" s="124"/>
      <c r="H147" s="125"/>
      <c r="I147" s="121"/>
      <c r="J147" s="121"/>
      <c r="K147" s="121"/>
      <c r="L147" s="121"/>
      <c r="M147" s="191"/>
      <c r="N147" s="188"/>
      <c r="O147" s="201"/>
      <c r="P147" s="126"/>
      <c r="Q147" s="121"/>
      <c r="R147" s="121"/>
    </row>
    <row r="148" spans="1:18" ht="21" hidden="1">
      <c r="A148" s="122"/>
      <c r="B148" s="122"/>
      <c r="C148" s="127"/>
      <c r="D148" s="124"/>
      <c r="E148" s="124"/>
      <c r="F148" s="124"/>
      <c r="G148" s="124"/>
      <c r="H148" s="125"/>
      <c r="I148" s="121"/>
      <c r="J148" s="121"/>
      <c r="K148" s="121"/>
      <c r="L148" s="121"/>
      <c r="M148" s="191"/>
      <c r="N148" s="188"/>
      <c r="O148" s="201"/>
      <c r="P148" s="126"/>
      <c r="Q148" s="121"/>
      <c r="R148" s="121"/>
    </row>
    <row r="149" spans="1:18" ht="21" hidden="1">
      <c r="A149" s="122"/>
      <c r="B149" s="122"/>
      <c r="C149" s="127"/>
      <c r="D149" s="124"/>
      <c r="E149" s="124"/>
      <c r="F149" s="124"/>
      <c r="G149" s="124"/>
      <c r="H149" s="125"/>
      <c r="I149" s="121"/>
      <c r="J149" s="121"/>
      <c r="K149" s="121"/>
      <c r="L149" s="121"/>
      <c r="M149" s="191"/>
      <c r="N149" s="188"/>
      <c r="O149" s="201">
        <v>0</v>
      </c>
      <c r="P149" s="126">
        <v>0</v>
      </c>
      <c r="Q149" s="121"/>
      <c r="R149" s="121"/>
    </row>
    <row r="150" ht="21">
      <c r="N150" s="217"/>
    </row>
    <row r="151" ht="21">
      <c r="N151" s="217"/>
    </row>
    <row r="152" ht="21">
      <c r="N152" s="218"/>
    </row>
    <row r="153" ht="21">
      <c r="N153" s="218"/>
    </row>
    <row r="154" ht="21">
      <c r="N154" s="218"/>
    </row>
    <row r="155" ht="21">
      <c r="N155" s="217"/>
    </row>
    <row r="156" ht="21">
      <c r="N156" s="218"/>
    </row>
    <row r="157" ht="21">
      <c r="N157" s="218"/>
    </row>
    <row r="158" ht="21">
      <c r="N158" s="218"/>
    </row>
    <row r="159" ht="21">
      <c r="N159" s="217"/>
    </row>
    <row r="160" ht="21">
      <c r="N160" s="218"/>
    </row>
    <row r="161" ht="21">
      <c r="N161" s="218"/>
    </row>
    <row r="162" ht="21">
      <c r="N162" s="218"/>
    </row>
    <row r="163" ht="21">
      <c r="N163" s="217"/>
    </row>
    <row r="164" ht="21">
      <c r="N164" s="219"/>
    </row>
    <row r="165" ht="21">
      <c r="N165" s="220"/>
    </row>
    <row r="166" ht="21">
      <c r="N166" s="220"/>
    </row>
    <row r="167" ht="21">
      <c r="N167" s="220"/>
    </row>
    <row r="168" ht="21">
      <c r="N168" s="219"/>
    </row>
    <row r="169" ht="21">
      <c r="N169" s="220"/>
    </row>
    <row r="170" ht="21">
      <c r="N170" s="220"/>
    </row>
    <row r="171" ht="21">
      <c r="N171" s="220"/>
    </row>
    <row r="172" ht="21">
      <c r="N172" s="219"/>
    </row>
    <row r="173" ht="21">
      <c r="N173" s="220"/>
    </row>
    <row r="174" ht="21">
      <c r="N174" s="220"/>
    </row>
    <row r="175" ht="21">
      <c r="N175" s="220"/>
    </row>
    <row r="176" ht="21">
      <c r="N176" s="219"/>
    </row>
    <row r="177" ht="21">
      <c r="N177" s="219"/>
    </row>
    <row r="178" ht="21">
      <c r="N178" s="220"/>
    </row>
    <row r="179" ht="21">
      <c r="N179" s="220"/>
    </row>
    <row r="180" ht="21">
      <c r="N180" s="220"/>
    </row>
    <row r="181" ht="21">
      <c r="N181" s="219"/>
    </row>
    <row r="182" ht="21">
      <c r="N182" s="220"/>
    </row>
    <row r="183" ht="21">
      <c r="N183" s="220"/>
    </row>
    <row r="184" ht="21">
      <c r="N184" s="220"/>
    </row>
    <row r="185" ht="21">
      <c r="N185" s="220"/>
    </row>
    <row r="186" ht="21">
      <c r="N186" s="188"/>
    </row>
    <row r="187" ht="21">
      <c r="N187" s="188"/>
    </row>
  </sheetData>
  <sheetProtection/>
  <mergeCells count="34">
    <mergeCell ref="A6:H6"/>
    <mergeCell ref="A1:P1"/>
    <mergeCell ref="A2:P2"/>
    <mergeCell ref="E146:H146"/>
    <mergeCell ref="E130:H130"/>
    <mergeCell ref="E134:H134"/>
    <mergeCell ref="E138:H138"/>
    <mergeCell ref="E142:H142"/>
    <mergeCell ref="E117:H117"/>
    <mergeCell ref="E121:H121"/>
    <mergeCell ref="E125:H125"/>
    <mergeCell ref="D129:H129"/>
    <mergeCell ref="E81:H81"/>
    <mergeCell ref="E85:H85"/>
    <mergeCell ref="D89:H89"/>
    <mergeCell ref="D116:H116"/>
    <mergeCell ref="D105:H105"/>
    <mergeCell ref="D101:H101"/>
    <mergeCell ref="E74:H74"/>
    <mergeCell ref="D73:H73"/>
    <mergeCell ref="D95:H95"/>
    <mergeCell ref="D37:H37"/>
    <mergeCell ref="E38:H38"/>
    <mergeCell ref="D24:H24"/>
    <mergeCell ref="E25:H25"/>
    <mergeCell ref="E29:H29"/>
    <mergeCell ref="E48:H48"/>
    <mergeCell ref="E61:H61"/>
    <mergeCell ref="E7:H7"/>
    <mergeCell ref="E11:H11"/>
    <mergeCell ref="E15:H15"/>
    <mergeCell ref="D33:H33"/>
    <mergeCell ref="B23:G23"/>
    <mergeCell ref="E19:H19"/>
  </mergeCells>
  <printOptions/>
  <pageMargins left="0.45" right="0.12" top="0.34" bottom="0.49" header="0.3" footer="0.33"/>
  <pageSetup horizontalDpi="600" verticalDpi="600" orientation="portrait" scale="55" r:id="rId1"/>
  <headerFooter alignWithMargins="0">
    <oddFooter>&amp;LDepartament Opstinskih Budzeta, MPF&amp;R&amp;P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BearingPoint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Tomczynska</dc:creator>
  <cp:keywords/>
  <dc:description/>
  <cp:lastModifiedBy>Slavisa Nicic</cp:lastModifiedBy>
  <cp:lastPrinted>2022-01-29T12:08:08Z</cp:lastPrinted>
  <dcterms:created xsi:type="dcterms:W3CDTF">2009-02-25T12:11:13Z</dcterms:created>
  <dcterms:modified xsi:type="dcterms:W3CDTF">2022-01-29T12:10:21Z</dcterms:modified>
  <cp:category/>
  <cp:version/>
  <cp:contentType/>
  <cp:contentStatus/>
</cp:coreProperties>
</file>