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0730" windowHeight="11160"/>
  </bookViews>
  <sheets>
    <sheet name="Projektet 2024" sheetId="5" r:id="rId1"/>
  </sheets>
  <definedNames>
    <definedName name="_xlnm.Print_Area" localSheetId="0">'Projektet 2024'!$A$1:$E$57</definedName>
  </definedNames>
  <calcPr calcId="191029"/>
</workbook>
</file>

<file path=xl/calcChain.xml><?xml version="1.0" encoding="utf-8"?>
<calcChain xmlns="http://schemas.openxmlformats.org/spreadsheetml/2006/main">
  <c r="E56" i="5"/>
  <c r="D56"/>
  <c r="C55"/>
  <c r="C54"/>
  <c r="C53"/>
  <c r="C52"/>
  <c r="E51"/>
  <c r="D51"/>
  <c r="C50"/>
  <c r="C51" s="1"/>
  <c r="E49"/>
  <c r="D49"/>
  <c r="C48"/>
  <c r="C47"/>
  <c r="E46"/>
  <c r="D46"/>
  <c r="C45"/>
  <c r="C46" s="1"/>
  <c r="E44"/>
  <c r="D44"/>
  <c r="C43"/>
  <c r="C42"/>
  <c r="C44" s="1"/>
  <c r="E41"/>
  <c r="D41"/>
  <c r="C40"/>
  <c r="C39"/>
  <c r="C38"/>
  <c r="C37"/>
  <c r="C36"/>
  <c r="C35"/>
  <c r="E34"/>
  <c r="D33"/>
  <c r="C33" s="1"/>
  <c r="C34" s="1"/>
  <c r="C31"/>
  <c r="C30"/>
  <c r="C29"/>
  <c r="C28"/>
  <c r="C27"/>
  <c r="C26"/>
  <c r="C25"/>
  <c r="D24"/>
  <c r="C24" s="1"/>
  <c r="D23"/>
  <c r="C23" s="1"/>
  <c r="C22"/>
  <c r="E21"/>
  <c r="E32" s="1"/>
  <c r="E57" s="1"/>
  <c r="D21"/>
  <c r="C21" s="1"/>
  <c r="C20"/>
  <c r="D19"/>
  <c r="C19"/>
  <c r="C18"/>
  <c r="C17"/>
  <c r="C16"/>
  <c r="D15"/>
  <c r="C15" s="1"/>
  <c r="C14"/>
  <c r="D13"/>
  <c r="C13" s="1"/>
  <c r="D12"/>
  <c r="C12" s="1"/>
  <c r="C11"/>
  <c r="D10"/>
  <c r="C10" s="1"/>
  <c r="D9"/>
  <c r="C9"/>
  <c r="C8"/>
  <c r="C7"/>
  <c r="C6"/>
  <c r="C5"/>
  <c r="C4"/>
  <c r="C3"/>
  <c r="C32" l="1"/>
  <c r="C41"/>
  <c r="D34"/>
  <c r="C56"/>
  <c r="C49"/>
  <c r="D32"/>
  <c r="D57" l="1"/>
  <c r="C57"/>
</calcChain>
</file>

<file path=xl/sharedStrings.xml><?xml version="1.0" encoding="utf-8"?>
<sst xmlns="http://schemas.openxmlformats.org/spreadsheetml/2006/main" count="59" uniqueCount="59">
  <si>
    <t>21</t>
  </si>
  <si>
    <t>Urbanizmi</t>
  </si>
  <si>
    <t>Bujqesia</t>
  </si>
  <si>
    <t>Infrastruktura  rrugore</t>
  </si>
  <si>
    <t>Administrata</t>
  </si>
  <si>
    <t>Kultura</t>
  </si>
  <si>
    <t>Arsimi</t>
  </si>
  <si>
    <t>Totali :</t>
  </si>
  <si>
    <t>PROJEKTET KAPITALE 2024</t>
  </si>
  <si>
    <t>Emërtimi i projekteve</t>
  </si>
  <si>
    <t>Totali/2024</t>
  </si>
  <si>
    <t>Ndertimi i segmenteve dhe infrastruktures nentokesore të rrugës Ymer Berisha, Drini i Bardh,Skender Rexhepi,Abedin Rexha,Mehmet Haxhaj,Haxhi Zeka</t>
  </si>
  <si>
    <t>Ndertimi i  infrastruktures nentokesore dhe mbitoksore në Cerovik-Qabiq</t>
  </si>
  <si>
    <t>Ndertimi i segmenteve të rrugës "Nora",(Trotuare) dhe infrastruktures nentokesore ne Zajme-Deiq</t>
  </si>
  <si>
    <t>Ndertimi i segmenteve të rrugës "Mal Bashota", "Prek Prendi", Dositej Obradoviq, Bekim Fehmiu dhe  infrastruktures nentokesore ne Kline-Dersnik-Dollc</t>
  </si>
  <si>
    <t>Ndertimi I  infrastruktures nentokesore dhe mbitoksore ne Budisalce-Rudice dhe ures ne Rudice</t>
  </si>
  <si>
    <t>Ndertimi i  infrastruktures nentokesore dhe mbitoksore Videje-Polce-Paskalice-Jagode-Krusheve e Madhe</t>
  </si>
  <si>
    <t>Ndertimi i  infrastruktures nentokesore dhe mbitoksore Gjurgjevik i Vogel-Klinavc</t>
  </si>
  <si>
    <t>Ndertimi i  infrastruktures nentokesore dhe mbitoksore Gllareve-Rixheve-Stapanice-Zabergje</t>
  </si>
  <si>
    <t>Ndertimi i  infrastruktures nentokesore dhe mbitoksore Kline-Shtupel-Kernice</t>
  </si>
  <si>
    <t>Ndertimi i  infrastruktures nentokesore dhe mbitoksore ne Grabanice-Bokshiq-Dollove</t>
  </si>
  <si>
    <t>Ndertimi i  infrastruktures nentokesore dhe mbitoksore ne Gremnik</t>
  </si>
  <si>
    <t>Ndertimi i  infrastruktures nentokesore dhe mbitoksore ne Jashanice-Jelloc-Resnik-Pogragje</t>
  </si>
  <si>
    <t>Ndertimi i  infrastruktures nentokesore dhe mbitoksore Siqeve-Ujmire-Shtarice</t>
  </si>
  <si>
    <t xml:space="preserve">Ndertimi i kanalizimit ne Shtupel-Kerrnice-Binxhe-Grabce </t>
  </si>
  <si>
    <t>Ndertimi i  infrastruktures nentokesore dhe mbitoksore ne Sferke-Volljake-Qupeve</t>
  </si>
  <si>
    <t>Ndertimi i infrastruktures nentokesore dhe mbitoksore ne Qeskove-Kepuz-Rastoke</t>
  </si>
  <si>
    <t>Ndertimi i  infrastruktures nentokesore dhe mbitoksore ne Ranoc-Leskoc</t>
  </si>
  <si>
    <t>Ndertimi i rrjetit te ujesjellesit ne LAgjen Arberia,Tigvesh,te Sheshi Nena Tereze, Dollc-Dresnik,Grabanice,Gremnik, Drenoc</t>
  </si>
  <si>
    <t>Bashkëfinancim me donatorë</t>
  </si>
  <si>
    <t>Ndertimi i liqenit akumulues per furnizim me uje te pijes ne Kline</t>
  </si>
  <si>
    <t>Ndertimi i shtratit te lumit Drini i Bardhe ne Kline,Volljak</t>
  </si>
  <si>
    <t>Ndertimi i shtratit te lumit Lumebardhi i Pejes ne Drenoc-Grabanic</t>
  </si>
  <si>
    <t>Ndertimi i shtratit te Lumit Klina, Lagjia Arberi,Burimi i Jarines-Pograxhe</t>
  </si>
  <si>
    <t>Ndertimi shtigjeve te ecjes dhe infrastruktures rrugore ne Gryken e Jarines-Pograxhe-Jashanice</t>
  </si>
  <si>
    <t>Ndertimi i  infrastruktures nentokesore dhe mbitoksore ne Gjurgjevik te Madhe</t>
  </si>
  <si>
    <t>Ndertimi i infrastruktures nentokesore dhe mbitoksore ne Perqeve</t>
  </si>
  <si>
    <t>Ndertimi i  infrastruktures nentokesore dhe mbitoksore ne Zllakuqan-Pataqan-Berkove</t>
  </si>
  <si>
    <t>Ndertimi i  infrastruktures nentokesore dhe mbitoksore Krusheve e Vogel(trotuari Kline-Zllakuqan)</t>
  </si>
  <si>
    <t>Ndertimi i infrastruktures nentokesore dhe mbitoksore ne Poterq-Dugajeve-Drenovc</t>
  </si>
  <si>
    <t>Ndertimi i kanaleve te ujitjes Budisalc-Jagode-Radulloc,Poterq-Dollove</t>
  </si>
  <si>
    <t>Ndertimi i siperfaqeve te gjelbruara (Parqeve) Zajm, Caravik,Poterq,Zllakuqan,Shtupel, Jashanice,Gllareve,Volljak,Budisalce</t>
  </si>
  <si>
    <t>Ndertimi i rrjetit te ndriqimit publik Krusheve e Vogel-Madhe,Drenovc,Qeskove, Jashanic, Leskoc, Ranoc</t>
  </si>
  <si>
    <t>Rindertimi I infrastruktures mbitoksore me asfalt ne Jashanice, Shtupel,Resnik, Kline-Videje</t>
  </si>
  <si>
    <t>Ndertimi i impijanteve per trajtimin e ujerave te zeza ne Zllakuqan, Jashanice,Shtarice,Gllareve,Radulloc</t>
  </si>
  <si>
    <t>Ndertimi i rrethojave te varrezave ne Zajm,Doberdol,Sferke,Gllareve,Ujmire</t>
  </si>
  <si>
    <t>Blerja e kamionit me eskavator per pastrim te ambientit ne Kline</t>
  </si>
  <si>
    <t>Furnizim me Pajisje mjeksore Mamograf ne QKMF Kline</t>
  </si>
  <si>
    <t>Ndertimi i nxemjes qendrore me pompa termike ne QKMF Kline</t>
  </si>
  <si>
    <t>Shendetesia</t>
  </si>
  <si>
    <t xml:space="preserve">Ndertimi i shtepise se pleqeve ne Kline </t>
  </si>
  <si>
    <t>Sherbimet Rezidenciale</t>
  </si>
  <si>
    <t>Ndertimi dhe rindertimi i Objektit Komunal ne Kline</t>
  </si>
  <si>
    <t>Blerja e veturave zyrtare per nevoja te Administrates Komunale</t>
  </si>
  <si>
    <t>Ndertimi dhe Rindertimi i Objekteve Sportive te Kultures ne Kline</t>
  </si>
  <si>
    <t>Ndertimi i Fushave Sportive ne Shkollat Motrat Qiriazi, Sferke</t>
  </si>
  <si>
    <t>Furnizim me inventar per digjitalizim, tabela te menqura, ne Shkollen Luigj Gurakuqi, Fehmi Agani</t>
  </si>
  <si>
    <t>Ndertimi i nxemjeve qendrore me Pompa termike ne Fehmi Agani,Motrat Qiriazi,Ismet Rraci</t>
  </si>
  <si>
    <t>Rindertimi i objektit shkollore, Gjimnazi Luigj Gurakuqi</t>
  </si>
</sst>
</file>

<file path=xl/styles.xml><?xml version="1.0" encoding="utf-8"?>
<styleSheet xmlns="http://schemas.openxmlformats.org/spreadsheetml/2006/main">
  <numFmts count="1">
    <numFmt numFmtId="165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49" fontId="6" fillId="0" borderId="1" xfId="1" applyNumberFormat="1" applyFont="1" applyBorder="1" applyAlignment="1">
      <alignment horizontal="center"/>
    </xf>
    <xf numFmtId="0" fontId="7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wrapText="1"/>
    </xf>
    <xf numFmtId="4" fontId="7" fillId="0" borderId="1" xfId="0" applyNumberFormat="1" applyFont="1" applyBorder="1"/>
    <xf numFmtId="165" fontId="8" fillId="0" borderId="1" xfId="1" applyFont="1" applyFill="1" applyBorder="1"/>
    <xf numFmtId="0" fontId="9" fillId="2" borderId="2" xfId="0" applyFont="1" applyFill="1" applyBorder="1" applyAlignment="1">
      <alignment vertical="center"/>
    </xf>
    <xf numFmtId="4" fontId="9" fillId="2" borderId="1" xfId="0" applyNumberFormat="1" applyFont="1" applyFill="1" applyBorder="1"/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8" fillId="0" borderId="0" xfId="0" applyFont="1"/>
    <xf numFmtId="0" fontId="9" fillId="0" borderId="2" xfId="0" applyFont="1" applyBorder="1" applyAlignment="1">
      <alignment horizontal="right" vertical="center"/>
    </xf>
    <xf numFmtId="165" fontId="10" fillId="0" borderId="1" xfId="1" applyFont="1" applyFill="1" applyBorder="1"/>
    <xf numFmtId="165" fontId="10" fillId="0" borderId="1" xfId="1" applyFont="1" applyBorder="1"/>
    <xf numFmtId="0" fontId="3" fillId="0" borderId="1" xfId="0" applyFont="1" applyBorder="1" applyAlignment="1">
      <alignment horizont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Normal="100" workbookViewId="0"/>
  </sheetViews>
  <sheetFormatPr defaultRowHeight="15"/>
  <cols>
    <col min="1" max="1" width="2.7109375" customWidth="1"/>
    <col min="2" max="2" width="58.28515625" customWidth="1"/>
    <col min="3" max="3" width="12.85546875" customWidth="1"/>
    <col min="4" max="4" width="12.28515625" customWidth="1"/>
    <col min="5" max="5" width="12.5703125" customWidth="1"/>
    <col min="6" max="6" width="16" customWidth="1"/>
  </cols>
  <sheetData>
    <row r="1" spans="1:5" ht="18.75">
      <c r="A1" s="1" t="s">
        <v>8</v>
      </c>
      <c r="B1" s="2"/>
      <c r="C1" s="3"/>
      <c r="D1" s="3"/>
      <c r="E1" s="3"/>
    </row>
    <row r="2" spans="1:5" ht="15.75">
      <c r="A2" s="21" t="s">
        <v>9</v>
      </c>
      <c r="B2" s="21"/>
      <c r="C2" s="4" t="s">
        <v>10</v>
      </c>
      <c r="D2" s="5">
        <v>10</v>
      </c>
      <c r="E2" s="5" t="s">
        <v>0</v>
      </c>
    </row>
    <row r="3" spans="1:5" ht="39">
      <c r="A3" s="6">
        <v>1</v>
      </c>
      <c r="B3" s="7" t="s">
        <v>11</v>
      </c>
      <c r="C3" s="8">
        <f>D3+E3</f>
        <v>230000</v>
      </c>
      <c r="D3" s="9">
        <v>200000</v>
      </c>
      <c r="E3" s="9">
        <v>30000</v>
      </c>
    </row>
    <row r="4" spans="1:5" ht="26.25" customHeight="1">
      <c r="A4" s="6">
        <v>2</v>
      </c>
      <c r="B4" s="7" t="s">
        <v>12</v>
      </c>
      <c r="C4" s="8">
        <f t="shared" ref="C4:C31" si="0">D4+E4</f>
        <v>40000</v>
      </c>
      <c r="D4" s="9">
        <v>20000</v>
      </c>
      <c r="E4" s="9">
        <v>20000</v>
      </c>
    </row>
    <row r="5" spans="1:5" ht="26.25">
      <c r="A5" s="6">
        <v>3</v>
      </c>
      <c r="B5" s="7" t="s">
        <v>13</v>
      </c>
      <c r="C5" s="8">
        <f t="shared" si="0"/>
        <v>120000</v>
      </c>
      <c r="D5" s="9">
        <v>100000</v>
      </c>
      <c r="E5" s="9">
        <v>20000</v>
      </c>
    </row>
    <row r="6" spans="1:5" ht="32.25" customHeight="1">
      <c r="A6" s="6">
        <v>4</v>
      </c>
      <c r="B6" s="7" t="s">
        <v>14</v>
      </c>
      <c r="C6" s="8">
        <f t="shared" si="0"/>
        <v>270000</v>
      </c>
      <c r="D6" s="9">
        <v>50000</v>
      </c>
      <c r="E6" s="9">
        <v>220000</v>
      </c>
    </row>
    <row r="7" spans="1:5" ht="26.25">
      <c r="A7" s="6">
        <v>5</v>
      </c>
      <c r="B7" s="7" t="s">
        <v>15</v>
      </c>
      <c r="C7" s="8">
        <f t="shared" si="0"/>
        <v>50000</v>
      </c>
      <c r="D7" s="9">
        <v>20000</v>
      </c>
      <c r="E7" s="9">
        <v>30000</v>
      </c>
    </row>
    <row r="8" spans="1:5" ht="26.25">
      <c r="A8" s="6">
        <v>6</v>
      </c>
      <c r="B8" s="7" t="s">
        <v>16</v>
      </c>
      <c r="C8" s="8">
        <f t="shared" si="0"/>
        <v>120000</v>
      </c>
      <c r="D8" s="9">
        <v>100000</v>
      </c>
      <c r="E8" s="9">
        <v>20000</v>
      </c>
    </row>
    <row r="9" spans="1:5" ht="27.75" customHeight="1">
      <c r="A9" s="6">
        <v>7</v>
      </c>
      <c r="B9" s="7" t="s">
        <v>17</v>
      </c>
      <c r="C9" s="8">
        <f t="shared" si="0"/>
        <v>70000</v>
      </c>
      <c r="D9" s="9">
        <f>70000-20000</f>
        <v>50000</v>
      </c>
      <c r="E9" s="9">
        <v>20000</v>
      </c>
    </row>
    <row r="10" spans="1:5" ht="26.25">
      <c r="A10" s="6">
        <v>8</v>
      </c>
      <c r="B10" s="7" t="s">
        <v>18</v>
      </c>
      <c r="C10" s="8">
        <f t="shared" si="0"/>
        <v>40000</v>
      </c>
      <c r="D10" s="9">
        <f>30000-10000</f>
        <v>20000</v>
      </c>
      <c r="E10" s="9">
        <v>20000</v>
      </c>
    </row>
    <row r="11" spans="1:5" ht="25.5" customHeight="1">
      <c r="A11" s="6">
        <v>9</v>
      </c>
      <c r="B11" s="7" t="s">
        <v>19</v>
      </c>
      <c r="C11" s="8">
        <f t="shared" si="0"/>
        <v>150000</v>
      </c>
      <c r="D11" s="9">
        <v>110000</v>
      </c>
      <c r="E11" s="9">
        <v>40000</v>
      </c>
    </row>
    <row r="12" spans="1:5" ht="26.25">
      <c r="A12" s="6">
        <v>10</v>
      </c>
      <c r="B12" s="7" t="s">
        <v>20</v>
      </c>
      <c r="C12" s="8">
        <f t="shared" si="0"/>
        <v>120000</v>
      </c>
      <c r="D12" s="9">
        <f>80000+20000</f>
        <v>100000</v>
      </c>
      <c r="E12" s="9">
        <v>20000</v>
      </c>
    </row>
    <row r="13" spans="1:5">
      <c r="A13" s="6">
        <v>11</v>
      </c>
      <c r="B13" s="7" t="s">
        <v>21</v>
      </c>
      <c r="C13" s="8">
        <f t="shared" si="0"/>
        <v>30000</v>
      </c>
      <c r="D13" s="9">
        <f>25000-10000</f>
        <v>15000</v>
      </c>
      <c r="E13" s="9">
        <v>15000</v>
      </c>
    </row>
    <row r="14" spans="1:5" ht="26.25">
      <c r="A14" s="6">
        <v>12</v>
      </c>
      <c r="B14" s="7" t="s">
        <v>22</v>
      </c>
      <c r="C14" s="8">
        <f t="shared" si="0"/>
        <v>130000</v>
      </c>
      <c r="D14" s="9">
        <v>110000</v>
      </c>
      <c r="E14" s="9">
        <v>20000</v>
      </c>
    </row>
    <row r="15" spans="1:5" ht="26.25">
      <c r="A15" s="6">
        <v>13</v>
      </c>
      <c r="B15" s="7" t="s">
        <v>23</v>
      </c>
      <c r="C15" s="8">
        <f t="shared" si="0"/>
        <v>55000</v>
      </c>
      <c r="D15" s="9">
        <f>50000-10000</f>
        <v>40000</v>
      </c>
      <c r="E15" s="9">
        <v>15000</v>
      </c>
    </row>
    <row r="16" spans="1:5">
      <c r="A16" s="6">
        <v>14</v>
      </c>
      <c r="B16" s="7" t="s">
        <v>24</v>
      </c>
      <c r="C16" s="8">
        <f t="shared" si="0"/>
        <v>80000</v>
      </c>
      <c r="D16" s="9">
        <v>60000</v>
      </c>
      <c r="E16" s="9">
        <v>20000</v>
      </c>
    </row>
    <row r="17" spans="1:5" ht="26.25">
      <c r="A17" s="6">
        <v>15</v>
      </c>
      <c r="B17" s="7" t="s">
        <v>25</v>
      </c>
      <c r="C17" s="8">
        <f t="shared" si="0"/>
        <v>100000</v>
      </c>
      <c r="D17" s="9">
        <v>80000</v>
      </c>
      <c r="E17" s="9">
        <v>20000</v>
      </c>
    </row>
    <row r="18" spans="1:5" ht="26.25">
      <c r="A18" s="6">
        <v>16</v>
      </c>
      <c r="B18" s="7" t="s">
        <v>26</v>
      </c>
      <c r="C18" s="8">
        <f t="shared" si="0"/>
        <v>30000</v>
      </c>
      <c r="D18" s="9">
        <v>15000</v>
      </c>
      <c r="E18" s="9">
        <v>15000</v>
      </c>
    </row>
    <row r="19" spans="1:5" ht="26.25">
      <c r="A19" s="6">
        <v>17</v>
      </c>
      <c r="B19" s="7" t="s">
        <v>27</v>
      </c>
      <c r="C19" s="8">
        <f t="shared" si="0"/>
        <v>30000</v>
      </c>
      <c r="D19" s="9">
        <f>35000-10000</f>
        <v>25000</v>
      </c>
      <c r="E19" s="9">
        <v>5000</v>
      </c>
    </row>
    <row r="20" spans="1:5" ht="26.25">
      <c r="A20" s="6">
        <v>18</v>
      </c>
      <c r="B20" s="7" t="s">
        <v>28</v>
      </c>
      <c r="C20" s="8">
        <f t="shared" si="0"/>
        <v>30000</v>
      </c>
      <c r="D20" s="9"/>
      <c r="E20" s="9">
        <v>30000</v>
      </c>
    </row>
    <row r="21" spans="1:5">
      <c r="A21" s="6">
        <v>19</v>
      </c>
      <c r="B21" s="7" t="s">
        <v>29</v>
      </c>
      <c r="C21" s="8">
        <f t="shared" si="0"/>
        <v>316860</v>
      </c>
      <c r="D21" s="9">
        <f>315958-23358-50000</f>
        <v>242600</v>
      </c>
      <c r="E21" s="9">
        <f>149260-45000-30000</f>
        <v>74260</v>
      </c>
    </row>
    <row r="22" spans="1:5">
      <c r="A22" s="6">
        <v>20</v>
      </c>
      <c r="B22" s="7" t="s">
        <v>30</v>
      </c>
      <c r="C22" s="8">
        <f t="shared" si="0"/>
        <v>120000</v>
      </c>
      <c r="D22" s="9">
        <v>80000</v>
      </c>
      <c r="E22" s="9">
        <v>40000</v>
      </c>
    </row>
    <row r="23" spans="1:5">
      <c r="A23" s="6">
        <v>21</v>
      </c>
      <c r="B23" s="7" t="s">
        <v>31</v>
      </c>
      <c r="C23" s="8">
        <f t="shared" si="0"/>
        <v>50000</v>
      </c>
      <c r="D23" s="9">
        <f>70000-20000</f>
        <v>50000</v>
      </c>
      <c r="E23" s="9">
        <v>0</v>
      </c>
    </row>
    <row r="24" spans="1:5">
      <c r="A24" s="6">
        <v>22</v>
      </c>
      <c r="B24" s="7" t="s">
        <v>32</v>
      </c>
      <c r="C24" s="8">
        <f t="shared" si="0"/>
        <v>50000</v>
      </c>
      <c r="D24" s="9">
        <f>80000-30000</f>
        <v>50000</v>
      </c>
      <c r="E24" s="9"/>
    </row>
    <row r="25" spans="1:5" ht="26.25">
      <c r="A25" s="6">
        <v>23</v>
      </c>
      <c r="B25" s="7" t="s">
        <v>33</v>
      </c>
      <c r="C25" s="8">
        <f t="shared" si="0"/>
        <v>300000</v>
      </c>
      <c r="D25" s="9">
        <v>280000</v>
      </c>
      <c r="E25" s="9">
        <v>20000</v>
      </c>
    </row>
    <row r="26" spans="1:5" ht="26.25">
      <c r="A26" s="6">
        <v>24</v>
      </c>
      <c r="B26" s="7" t="s">
        <v>34</v>
      </c>
      <c r="C26" s="8">
        <f t="shared" si="0"/>
        <v>75000</v>
      </c>
      <c r="D26" s="9">
        <v>30000</v>
      </c>
      <c r="E26" s="9">
        <v>45000</v>
      </c>
    </row>
    <row r="27" spans="1:5" ht="26.25">
      <c r="A27" s="6">
        <v>25</v>
      </c>
      <c r="B27" s="7" t="s">
        <v>35</v>
      </c>
      <c r="C27" s="8">
        <f t="shared" si="0"/>
        <v>50000</v>
      </c>
      <c r="D27" s="9">
        <v>50000</v>
      </c>
      <c r="E27" s="9"/>
    </row>
    <row r="28" spans="1:5">
      <c r="A28" s="6">
        <v>26</v>
      </c>
      <c r="B28" s="7" t="s">
        <v>36</v>
      </c>
      <c r="C28" s="8">
        <f t="shared" si="0"/>
        <v>30000</v>
      </c>
      <c r="D28" s="9">
        <v>20000</v>
      </c>
      <c r="E28" s="9">
        <v>10000</v>
      </c>
    </row>
    <row r="29" spans="1:5" ht="26.25">
      <c r="A29" s="6">
        <v>27</v>
      </c>
      <c r="B29" s="7" t="s">
        <v>37</v>
      </c>
      <c r="C29" s="8">
        <f t="shared" si="0"/>
        <v>50000</v>
      </c>
      <c r="D29" s="9">
        <v>30000</v>
      </c>
      <c r="E29" s="9">
        <v>20000</v>
      </c>
    </row>
    <row r="30" spans="1:5" ht="26.25">
      <c r="A30" s="6">
        <v>28</v>
      </c>
      <c r="B30" s="7" t="s">
        <v>38</v>
      </c>
      <c r="C30" s="8">
        <f t="shared" si="0"/>
        <v>45000</v>
      </c>
      <c r="D30" s="9">
        <v>45000</v>
      </c>
      <c r="E30" s="9">
        <v>0</v>
      </c>
    </row>
    <row r="31" spans="1:5" ht="26.25">
      <c r="A31" s="6">
        <v>29</v>
      </c>
      <c r="B31" s="7" t="s">
        <v>39</v>
      </c>
      <c r="C31" s="8">
        <f t="shared" si="0"/>
        <v>100000</v>
      </c>
      <c r="D31" s="9">
        <v>70000</v>
      </c>
      <c r="E31" s="9">
        <v>30000</v>
      </c>
    </row>
    <row r="32" spans="1:5">
      <c r="A32" s="6"/>
      <c r="B32" s="10" t="s">
        <v>1</v>
      </c>
      <c r="C32" s="11">
        <f>SUM(C3:C31)</f>
        <v>2881860</v>
      </c>
      <c r="D32" s="11">
        <f>SUM(D3:D31)</f>
        <v>2062600</v>
      </c>
      <c r="E32" s="11">
        <f>SUM(E3:E31)</f>
        <v>819260</v>
      </c>
    </row>
    <row r="33" spans="1:5">
      <c r="A33" s="6">
        <v>1</v>
      </c>
      <c r="B33" s="12" t="s">
        <v>40</v>
      </c>
      <c r="C33" s="8">
        <f>D33+E33</f>
        <v>180000</v>
      </c>
      <c r="D33" s="9">
        <f>100000+30000</f>
        <v>130000</v>
      </c>
      <c r="E33" s="9">
        <v>50000</v>
      </c>
    </row>
    <row r="34" spans="1:5">
      <c r="A34" s="6"/>
      <c r="B34" s="10" t="s">
        <v>2</v>
      </c>
      <c r="C34" s="11">
        <f t="shared" ref="C34:E34" si="1">C33</f>
        <v>180000</v>
      </c>
      <c r="D34" s="11">
        <f t="shared" si="1"/>
        <v>130000</v>
      </c>
      <c r="E34" s="11">
        <f t="shared" si="1"/>
        <v>50000</v>
      </c>
    </row>
    <row r="35" spans="1:5" ht="39">
      <c r="A35" s="6">
        <v>1</v>
      </c>
      <c r="B35" s="13" t="s">
        <v>41</v>
      </c>
      <c r="C35" s="8">
        <f t="shared" ref="C35:C40" si="2">D35+E35</f>
        <v>90000</v>
      </c>
      <c r="D35" s="9">
        <v>70000</v>
      </c>
      <c r="E35" s="9">
        <v>20000</v>
      </c>
    </row>
    <row r="36" spans="1:5" ht="26.25">
      <c r="A36" s="6">
        <v>2</v>
      </c>
      <c r="B36" s="13" t="s">
        <v>42</v>
      </c>
      <c r="C36" s="8">
        <f t="shared" si="2"/>
        <v>70000</v>
      </c>
      <c r="D36" s="9">
        <v>40000</v>
      </c>
      <c r="E36" s="9">
        <v>30000</v>
      </c>
    </row>
    <row r="37" spans="1:5" ht="26.25">
      <c r="A37" s="6">
        <v>3</v>
      </c>
      <c r="B37" s="13" t="s">
        <v>43</v>
      </c>
      <c r="C37" s="8">
        <f t="shared" si="2"/>
        <v>165000</v>
      </c>
      <c r="D37" s="9">
        <v>120000</v>
      </c>
      <c r="E37" s="9">
        <v>45000</v>
      </c>
    </row>
    <row r="38" spans="1:5" ht="26.25">
      <c r="A38" s="6">
        <v>4</v>
      </c>
      <c r="B38" s="13" t="s">
        <v>44</v>
      </c>
      <c r="C38" s="8">
        <f t="shared" si="2"/>
        <v>100000</v>
      </c>
      <c r="D38" s="9">
        <v>70000</v>
      </c>
      <c r="E38" s="9">
        <v>30000</v>
      </c>
    </row>
    <row r="39" spans="1:5">
      <c r="A39" s="6">
        <v>5</v>
      </c>
      <c r="B39" s="12" t="s">
        <v>45</v>
      </c>
      <c r="C39" s="8">
        <f t="shared" si="2"/>
        <v>30000</v>
      </c>
      <c r="D39" s="9">
        <v>20000</v>
      </c>
      <c r="E39" s="9">
        <v>10000</v>
      </c>
    </row>
    <row r="40" spans="1:5">
      <c r="A40" s="6">
        <v>6</v>
      </c>
      <c r="B40" s="12" t="s">
        <v>46</v>
      </c>
      <c r="C40" s="8">
        <f t="shared" si="2"/>
        <v>80000</v>
      </c>
      <c r="D40" s="9">
        <v>50000</v>
      </c>
      <c r="E40" s="9">
        <v>30000</v>
      </c>
    </row>
    <row r="41" spans="1:5">
      <c r="A41" s="6"/>
      <c r="B41" s="10" t="s">
        <v>3</v>
      </c>
      <c r="C41" s="11">
        <f>SUM(C35:C40)</f>
        <v>535000</v>
      </c>
      <c r="D41" s="11">
        <f>SUM(D35:D40)</f>
        <v>370000</v>
      </c>
      <c r="E41" s="11">
        <f>SUM(E35:E40)</f>
        <v>165000</v>
      </c>
    </row>
    <row r="42" spans="1:5">
      <c r="A42" s="6">
        <v>1</v>
      </c>
      <c r="B42" s="12" t="s">
        <v>47</v>
      </c>
      <c r="C42" s="8">
        <f t="shared" ref="C42:C43" si="3">D42+E42</f>
        <v>40000</v>
      </c>
      <c r="D42" s="9">
        <v>30000</v>
      </c>
      <c r="E42" s="9">
        <v>10000</v>
      </c>
    </row>
    <row r="43" spans="1:5">
      <c r="A43" s="6">
        <v>2</v>
      </c>
      <c r="B43" s="12" t="s">
        <v>48</v>
      </c>
      <c r="C43" s="8">
        <f t="shared" si="3"/>
        <v>35000</v>
      </c>
      <c r="D43" s="9">
        <v>20000</v>
      </c>
      <c r="E43" s="9">
        <v>15000</v>
      </c>
    </row>
    <row r="44" spans="1:5">
      <c r="A44" s="6"/>
      <c r="B44" s="10" t="s">
        <v>49</v>
      </c>
      <c r="C44" s="11">
        <f>SUM(C42:C43)</f>
        <v>75000</v>
      </c>
      <c r="D44" s="11">
        <f>SUM(D42:D43)</f>
        <v>50000</v>
      </c>
      <c r="E44" s="11">
        <f>SUM(E42:E43)</f>
        <v>25000</v>
      </c>
    </row>
    <row r="45" spans="1:5">
      <c r="A45" s="6">
        <v>1</v>
      </c>
      <c r="B45" s="12" t="s">
        <v>50</v>
      </c>
      <c r="C45" s="8">
        <f>D45+E45</f>
        <v>150000</v>
      </c>
      <c r="D45" s="9">
        <v>50000</v>
      </c>
      <c r="E45" s="9">
        <v>100000</v>
      </c>
    </row>
    <row r="46" spans="1:5">
      <c r="A46" s="6"/>
      <c r="B46" s="10" t="s">
        <v>51</v>
      </c>
      <c r="C46" s="11">
        <f t="shared" ref="C46:E46" si="4">C45</f>
        <v>150000</v>
      </c>
      <c r="D46" s="11">
        <f t="shared" si="4"/>
        <v>50000</v>
      </c>
      <c r="E46" s="11">
        <f t="shared" si="4"/>
        <v>100000</v>
      </c>
    </row>
    <row r="47" spans="1:5">
      <c r="A47" s="6">
        <v>1</v>
      </c>
      <c r="B47" s="12" t="s">
        <v>52</v>
      </c>
      <c r="C47" s="8">
        <f t="shared" ref="C47:C48" si="5">D47+E47</f>
        <v>30000</v>
      </c>
      <c r="D47" s="9">
        <v>30000</v>
      </c>
      <c r="E47" s="9">
        <v>0</v>
      </c>
    </row>
    <row r="48" spans="1:5">
      <c r="A48" s="6">
        <v>2</v>
      </c>
      <c r="B48" s="12" t="s">
        <v>53</v>
      </c>
      <c r="C48" s="8">
        <f t="shared" si="5"/>
        <v>35000</v>
      </c>
      <c r="D48" s="9">
        <v>20000</v>
      </c>
      <c r="E48" s="9">
        <v>15000</v>
      </c>
    </row>
    <row r="49" spans="1:5">
      <c r="A49" s="6"/>
      <c r="B49" s="10" t="s">
        <v>4</v>
      </c>
      <c r="C49" s="11">
        <f t="shared" ref="C49:E49" si="6">SUM(C47:C48)</f>
        <v>65000</v>
      </c>
      <c r="D49" s="11">
        <f t="shared" si="6"/>
        <v>50000</v>
      </c>
      <c r="E49" s="11">
        <f t="shared" si="6"/>
        <v>15000</v>
      </c>
    </row>
    <row r="50" spans="1:5">
      <c r="A50" s="6">
        <v>1</v>
      </c>
      <c r="B50" s="12" t="s">
        <v>54</v>
      </c>
      <c r="C50" s="8">
        <f>D50+E50</f>
        <v>55000</v>
      </c>
      <c r="D50" s="9">
        <v>30000</v>
      </c>
      <c r="E50" s="9">
        <v>25000</v>
      </c>
    </row>
    <row r="51" spans="1:5">
      <c r="A51" s="6"/>
      <c r="B51" s="10" t="s">
        <v>5</v>
      </c>
      <c r="C51" s="11">
        <f t="shared" ref="C51:E51" si="7">C50</f>
        <v>55000</v>
      </c>
      <c r="D51" s="11">
        <f t="shared" si="7"/>
        <v>30000</v>
      </c>
      <c r="E51" s="11">
        <f t="shared" si="7"/>
        <v>25000</v>
      </c>
    </row>
    <row r="52" spans="1:5">
      <c r="A52" s="6">
        <v>1</v>
      </c>
      <c r="B52" s="14" t="s">
        <v>55</v>
      </c>
      <c r="C52" s="8">
        <f t="shared" ref="C52:C55" si="8">D52+E52</f>
        <v>30000</v>
      </c>
      <c r="D52" s="9">
        <v>20000</v>
      </c>
      <c r="E52" s="9">
        <v>10000</v>
      </c>
    </row>
    <row r="53" spans="1:5" ht="26.25">
      <c r="A53" s="6">
        <v>2</v>
      </c>
      <c r="B53" s="13" t="s">
        <v>56</v>
      </c>
      <c r="C53" s="8">
        <f t="shared" si="8"/>
        <v>30000</v>
      </c>
      <c r="D53" s="9">
        <v>20000</v>
      </c>
      <c r="E53" s="9">
        <v>10000</v>
      </c>
    </row>
    <row r="54" spans="1:5" ht="25.5">
      <c r="A54" s="6">
        <v>3</v>
      </c>
      <c r="B54" s="15" t="s">
        <v>57</v>
      </c>
      <c r="C54" s="8">
        <f t="shared" si="8"/>
        <v>120000</v>
      </c>
      <c r="D54" s="9">
        <v>100000</v>
      </c>
      <c r="E54" s="9">
        <v>20000</v>
      </c>
    </row>
    <row r="55" spans="1:5">
      <c r="A55" s="6">
        <v>4</v>
      </c>
      <c r="B55" s="14" t="s">
        <v>58</v>
      </c>
      <c r="C55" s="8">
        <f t="shared" si="8"/>
        <v>30000</v>
      </c>
      <c r="D55" s="9">
        <v>20000</v>
      </c>
      <c r="E55" s="9">
        <v>10000</v>
      </c>
    </row>
    <row r="56" spans="1:5">
      <c r="A56" s="16"/>
      <c r="B56" s="10" t="s">
        <v>6</v>
      </c>
      <c r="C56" s="11">
        <f>SUM(C52:C55)</f>
        <v>210000</v>
      </c>
      <c r="D56" s="11">
        <f>SUM(D52:D55)</f>
        <v>160000</v>
      </c>
      <c r="E56" s="11">
        <f>SUM(E52:E55)</f>
        <v>50000</v>
      </c>
    </row>
    <row r="57" spans="1:5">
      <c r="A57" s="17"/>
      <c r="B57" s="18" t="s">
        <v>7</v>
      </c>
      <c r="C57" s="19">
        <f>C32+C34+C41+C44+C46+C49+C51+C56</f>
        <v>4151860</v>
      </c>
      <c r="D57" s="20">
        <f>D32+D34+D41+D44+D46+D49+D51+D56</f>
        <v>2902600</v>
      </c>
      <c r="E57" s="20">
        <f>E32+E34+E41+E44+E46+E49+E51+E56</f>
        <v>1249260</v>
      </c>
    </row>
  </sheetData>
  <mergeCells count="1">
    <mergeCell ref="A2:B2"/>
  </mergeCells>
  <pageMargins left="0.11811023622047245" right="0" top="0.35433070866141736" bottom="0.15748031496062992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Projektet 2024</vt:lpstr>
      <vt:lpstr>'Projektet 2024'!Print_Area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2023-12-29T09:20:07Z</dcterms:modified>
</cp:coreProperties>
</file>