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3D73320-39F0-4204-B55B-6AC0A60924CE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Tabela 1." sheetId="1" r:id="rId1"/>
    <sheet name="Tabela 3." sheetId="10" r:id="rId2"/>
    <sheet name="Tabela 6." sheetId="2" r:id="rId3"/>
    <sheet name="Projektet 2025" sheetId="11" r:id="rId4"/>
    <sheet name="Projektet 2026 " sheetId="13" r:id="rId5"/>
    <sheet name="Projektet 2027" sheetId="5" r:id="rId6"/>
    <sheet name="Tabela.11" sheetId="17" r:id="rId7"/>
    <sheet name="Tabela 13." sheetId="19" r:id="rId8"/>
  </sheets>
  <definedNames>
    <definedName name="_xlnm.Print_Area" localSheetId="3">'Projektet 2025'!$A$1:$E$64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9" l="1"/>
  <c r="B26" i="19"/>
  <c r="E37" i="10" l="1"/>
  <c r="D37" i="10"/>
  <c r="D4" i="10"/>
  <c r="E33" i="10"/>
  <c r="D33" i="10"/>
  <c r="C33" i="10"/>
  <c r="C37" i="10"/>
  <c r="D17" i="10" l="1"/>
  <c r="C17" i="10"/>
  <c r="E10" i="10"/>
  <c r="D10" i="10"/>
  <c r="C10" i="10"/>
  <c r="E8" i="10"/>
  <c r="D8" i="10"/>
  <c r="C8" i="10"/>
  <c r="E5" i="10"/>
  <c r="D5" i="10"/>
  <c r="C5" i="10"/>
  <c r="E3" i="10"/>
  <c r="D3" i="10"/>
  <c r="C3" i="10"/>
  <c r="C28" i="10" l="1"/>
  <c r="C38" i="10" s="1"/>
  <c r="E17" i="10"/>
  <c r="E28" i="10" s="1"/>
  <c r="E38" i="10" s="1"/>
  <c r="D28" i="10"/>
  <c r="D38" i="10" s="1"/>
  <c r="D64" i="11" l="1"/>
  <c r="E64" i="11"/>
  <c r="C64" i="11" l="1"/>
</calcChain>
</file>

<file path=xl/sharedStrings.xml><?xml version="1.0" encoding="utf-8"?>
<sst xmlns="http://schemas.openxmlformats.org/spreadsheetml/2006/main" count="376" uniqueCount="243">
  <si>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</si>
  <si>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</si>
  <si>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Totali</t>
  </si>
  <si>
    <t>21</t>
  </si>
  <si>
    <t>Kultura</t>
  </si>
  <si>
    <t>Totali :</t>
  </si>
  <si>
    <t>Kodet</t>
  </si>
  <si>
    <t>BURIMET E  TË  HYRAVE</t>
  </si>
  <si>
    <t xml:space="preserve"> Planifikimi - për vitin 2025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</si>
  <si>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</si>
  <si>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</si>
  <si>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</si>
  <si>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</si>
  <si>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</si>
  <si>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</si>
  <si>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</si>
  <si>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</si>
  <si>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</si>
  <si>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</si>
  <si>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</si>
  <si>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</si>
  <si>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</si>
  <si>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</si>
  <si>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</si>
  <si>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</si>
  <si>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</si>
  <si>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</si>
  <si>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</si>
  <si>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</si>
  <si>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</si>
  <si>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</si>
  <si>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</si>
  <si>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</si>
  <si>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</si>
  <si>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</si>
  <si>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>Qiraja për treg të hapur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</si>
  <si>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</si>
  <si>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</si>
  <si>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</si>
  <si>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</si>
  <si>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</si>
  <si>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</si>
  <si>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</si>
  <si>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</si>
  <si>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</si>
  <si>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</si>
  <si>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</si>
  <si>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</si>
  <si>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</si>
  <si>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</si>
  <si>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</si>
  <si>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Projektet me prioritet për vitin  2027</t>
  </si>
  <si>
    <t>Tabela 3. Planifikimi i të hyrave vetanake të komunës sipas burimeve për periudhën  2025-2027 në euro</t>
  </si>
  <si>
    <t xml:space="preserve"> Planifikimi - për vitin 2026</t>
  </si>
  <si>
    <t xml:space="preserve"> Planifikimi - për vitin 2027</t>
  </si>
  <si>
    <t>Taksa për ushtrim të veprimtarisë</t>
  </si>
  <si>
    <t>Qendra për Punë Sociale</t>
  </si>
  <si>
    <t>Emri i projektit</t>
  </si>
  <si>
    <t>Tabela 11: Përqindja sipas gjinisë</t>
  </si>
  <si>
    <t>%</t>
  </si>
  <si>
    <t>Pagat meshkuj</t>
  </si>
  <si>
    <t>Pagat femrat</t>
  </si>
  <si>
    <t>1: Komunalno finansiranje za period 2025-2027 prema izvoru</t>
  </si>
  <si>
    <t>Srednjoročni budžetski okvir 2025-2027</t>
  </si>
  <si>
    <t>Trenutni budžet 2024</t>
  </si>
  <si>
    <t>Opšti grant</t>
  </si>
  <si>
    <t>Specifični grant za obrazovanje</t>
  </si>
  <si>
    <t>Grant za zdravstvo</t>
  </si>
  <si>
    <t>Vlastiti prihodi</t>
  </si>
  <si>
    <t>Finansiranje za rezidencijalne usluge</t>
  </si>
  <si>
    <t>Ukupno:</t>
  </si>
  <si>
    <t>BUDŽET OPŠTINE KLINA PO KATEGORIJAMA TROŠKOVA ZA PERIOD 2025 - 2027</t>
  </si>
  <si>
    <t>Tabela 6. Komunalni Budžetski Okvir, u evrima</t>
  </si>
  <si>
    <t>Opis</t>
  </si>
  <si>
    <t>2025    (Planiranje)</t>
  </si>
  <si>
    <t>2026    (Procene)</t>
  </si>
  <si>
    <t xml:space="preserve">      2027 (Procene)</t>
  </si>
  <si>
    <t>UKUPNI KOMUNALNI PRIHODI</t>
  </si>
  <si>
    <r>
      <t xml:space="preserve"> </t>
    </r>
    <r>
      <rPr>
        <b/>
        <sz val="12"/>
        <color rgb="FF000000"/>
        <rFont val="Times New Roman"/>
        <family val="1"/>
      </rPr>
      <t>Vlastiti prihodi</t>
    </r>
  </si>
  <si>
    <t>Državni grantovi i transferi</t>
  </si>
  <si>
    <t>UKUPNI KOMUNALNI TROŠKOVI</t>
  </si>
  <si>
    <t>Tekući troškovi</t>
  </si>
  <si>
    <t>Plate i naknade</t>
  </si>
  <si>
    <t>Robe i usluge</t>
  </si>
  <si>
    <t>Rekonstrukcija puteva u gradu Klini sa njihovim segmentima: S. Rexhepi, M. Daka, F. Elezaj, M. Haxhaj, L. Palucaj, H. Prishtina, I. Qemajli, F. Bojaj i dr.</t>
  </si>
  <si>
    <t>Izgradnja podzemne i nadzemne infrastrukture u Klini</t>
  </si>
  <si>
    <t>Izgradnja vodovodne mreže u opštini Klini</t>
  </si>
  <si>
    <t>Su-finansiranje sa donatorima</t>
  </si>
  <si>
    <t>Izgradnja puteva i podzemne infrastrukture u Videje-Polce-Paskalicë-Jagodë-Krushevë e Madhe</t>
  </si>
  <si>
    <t>Izgradnja segmenata puta Mal Bashota, Dositej Obradoviq, Bekim Fehmiu i podzemne infrastrukture u Klinë-Dersnik-Dollc</t>
  </si>
  <si>
    <t>Izgradnja puteva (trotoara) i podzemne infrastrukture u Zajmë-Deiq</t>
  </si>
  <si>
    <t>Izgradnja puteva i podzemne infrastrukture u Poterq-Dugajevë-Drenovce</t>
  </si>
  <si>
    <t>Izgradnja puteva i podzemne infrastrukture u Zllakuqan-Pataqan-Berkove</t>
  </si>
  <si>
    <t>Izgradnja puteva i popravka puta Klinë-Shtupel-Kërnicë</t>
  </si>
  <si>
    <t>Izgradnja kanalizacije u Shtupel-Kërrnicë-Binxhe-Grapcë</t>
  </si>
  <si>
    <t>Izgradnja puteva i podzemne infrastrukture u Volljakë-Sferke-Qupevë</t>
  </si>
  <si>
    <t>Izgradnja puteva i podzemne infrastrukture u Cerovik-Qabiq</t>
  </si>
  <si>
    <t>Asfaltiranje puteva Ranoc - Leskoc</t>
  </si>
  <si>
    <t xml:space="preserve">                         -   </t>
  </si>
  <si>
    <t>Asfaltiranje puteva Siqevë-Ujmirë-Shtaricë</t>
  </si>
  <si>
    <t>Izgradnja puteva i mosta u Budisalcë-Rudice</t>
  </si>
  <si>
    <t>Izgradnja puteva i podzemne infrastrukture u Gllarevë-Rixheve-Stapanice-Zabergje</t>
  </si>
  <si>
    <r>
      <t xml:space="preserve"> </t>
    </r>
    <r>
      <rPr>
        <b/>
        <sz val="12"/>
        <color theme="1"/>
        <rFont val="Times New Roman"/>
        <family val="1"/>
      </rPr>
      <t>Izgradnja puteva i podzemne infrastrukture u Gjurgjevik i Vogël-Klinavc</t>
    </r>
  </si>
  <si>
    <t>Izgradnja puteva i podzemne infrastrukture u Grabanicë-Bokshiq-Dollove</t>
  </si>
  <si>
    <t>Izgradnja puteva i podzemne infrastrukture u Gjurgjevik i Madhë</t>
  </si>
  <si>
    <t>Uređenje korita reke Lumëbardhi i Pejës</t>
  </si>
  <si>
    <t>Uređenje korita reke Drini i Bardhë</t>
  </si>
  <si>
    <t>Izgradnja korita reke Klina, naselje Arbëri, izvor Jarinës - Pogragjë</t>
  </si>
  <si>
    <t>Izgradnja pešačkih staza i putne infrastrukture u Gryken e Jarines-Pogragjë</t>
  </si>
  <si>
    <t>Izgradnja puteva i podzemne infrastrukture u Jashanicë-Jelloc-Resnik</t>
  </si>
  <si>
    <t>Izgradnja podzemne i nadzemne infrastrukture u Krushevë e Vogël (Trotoar Klinë-Zllakuqan)</t>
  </si>
  <si>
    <t>Izgradnja puta Shpella e Azem Bejtes-Përqevë</t>
  </si>
  <si>
    <t>Izgradnja puteva i podzemne infrastrukture u Gremnik-Qupevë e Ulët</t>
  </si>
  <si>
    <t>Izgradnja podzemne i nadzemne infrastrukture Qeskovë-Këpuz-Rastoka</t>
  </si>
  <si>
    <t>Urbanizam</t>
  </si>
  <si>
    <t>Održavanje dekorativnih drveća na ulicama grada</t>
  </si>
  <si>
    <t xml:space="preserve"> Robe i usluge</t>
  </si>
  <si>
    <t>Proširenje zelenih površina (parkova)</t>
  </si>
  <si>
    <t>Proširenje javne rasvete</t>
  </si>
  <si>
    <t>Rekonstrukcija nadzemne infrastrukture asfaltom u Jashanicë, Shtupel, Zllakuqan, Klinë-Videj i dr.</t>
  </si>
  <si>
    <t>Održavanje kanalizacione mreže</t>
  </si>
  <si>
    <t>Održavanje mreže gradskih kamera</t>
  </si>
  <si>
    <t>Izgradnja postrojenja za tretman otpadnih voda</t>
  </si>
  <si>
    <t>Kupovina kamiona sa bagerom za čišćenje okoline u Klini</t>
  </si>
  <si>
    <t>Izgradnja i održavanje ograde grobalja u opštini Klini</t>
  </si>
  <si>
    <t>Putna infrastruktura</t>
  </si>
  <si>
    <t>Horizontalno i vertikalno obeležavanje puteva</t>
  </si>
  <si>
    <t>Rušenje starih objekata i nelegalnih gradnji</t>
  </si>
  <si>
    <t xml:space="preserve"> Robe i usluge </t>
  </si>
  <si>
    <t>Inspekcija</t>
  </si>
  <si>
    <t xml:space="preserve">                       -   </t>
  </si>
  <si>
    <t xml:space="preserve">                          -   </t>
  </si>
  <si>
    <t>Rekonstrukcija školskih objekata i sportskih terena u opštini Klini</t>
  </si>
  <si>
    <t>Snabdevanje škola inventarom</t>
  </si>
  <si>
    <t>Obrazovanje</t>
  </si>
  <si>
    <t>Snabdevanje medicinskom opremom</t>
  </si>
  <si>
    <t>Izgradnja doma za stare</t>
  </si>
  <si>
    <t>Izgradnja i renoviranje zdravstvenih objekata</t>
  </si>
  <si>
    <t>Zdravstvo</t>
  </si>
  <si>
    <t>Izgradnja i renoviranje komunalnih objekata</t>
  </si>
  <si>
    <t>Kupovina službenih vozila</t>
  </si>
  <si>
    <t>Digitalizacija arhivske građe</t>
  </si>
  <si>
    <t>Administracija</t>
  </si>
  <si>
    <t>Izgradnja i rekonstrukcija objekata za sport i kulturu</t>
  </si>
  <si>
    <t>Snabdevanje geodetskom opremom</t>
  </si>
  <si>
    <t>Geodezija</t>
  </si>
  <si>
    <t>Izgradnja kanala za navodnjavanje</t>
  </si>
  <si>
    <t>Postavljanje seoskih puteva sa šljunkom i čišćenje vodenih tokova</t>
  </si>
  <si>
    <t>Poljoprivreda</t>
  </si>
  <si>
    <t>Ukupno :</t>
  </si>
  <si>
    <t>Prioritetni projekti za 2026. godinu</t>
  </si>
  <si>
    <t>Rekonstrukcija puteva u gradu Klini sa njihovim segmentima: S Rexhepi, M Daka, F Elezaj, M Haxhaj, L Palucaj, H Prishtina, I Qemajli, F Bojaj itd.</t>
  </si>
  <si>
    <t>Ko-finansiranje sa donatorima</t>
  </si>
  <si>
    <t>Izgradnja puteva i podzemne infrastrukture Videje-Polce-Paskalicë-Jagodë-Krushevë e Madhe</t>
  </si>
  <si>
    <t>Izgradnja segmenata puteva Mal Bashota, Dositej Obradoviq, Bekim Fehmiu i podzemne infrastrukture u Klinë-Dersnik-Dollc</t>
  </si>
  <si>
    <t>Izgradnja puteva i podzemne infrastrukture u Poterq- Dugajevë-Drenovce</t>
  </si>
  <si>
    <t>Izgradnja puteva i popravka puta Klinë-Shtupel-Binxhë</t>
  </si>
  <si>
    <t>Izgradnja puteva i podzemne infrastrukture u Volljakë-Sferkë-Qupevë</t>
  </si>
  <si>
    <t>Izgradnja puteva i podzemne infrastrukture u Qabiq-Cerovik</t>
  </si>
  <si>
    <t>Izgradnja puteva i podzemne infrastrukture u Leskoc-Ranoc</t>
  </si>
  <si>
    <t>Izgradnja puteva (trotoari) i podzemne infrastrukture u Zajmë-Deiq</t>
  </si>
  <si>
    <t>Izgradnja puteva i podzemne infrastrukture u Ujemir-Shtaricë -Siqevë</t>
  </si>
  <si>
    <t>Regulacija korita reke Drini i Bardhë</t>
  </si>
  <si>
    <t>Regulacija korita reke Lumëbardhi i Pejes</t>
  </si>
  <si>
    <t>Izgradnja industrijskog parka za Klinu</t>
  </si>
  <si>
    <t>Izgradnja odvodnog kanala vode iz Gryka e Jarinës - Dersnik -Arbëri</t>
  </si>
  <si>
    <t>Izgradnja puteva i podzemne infrastrukture u Gjurgjevik i Vogel-Klinavc</t>
  </si>
  <si>
    <t>Proširenje zelenih površina</t>
  </si>
  <si>
    <t>Proširenje mreže javne rasvete</t>
  </si>
  <si>
    <t>Rekonstrukcija nadzemne infrastrukture asfaltom u Jashanicë, Shtupel, Zllakuqan, Klinë-Videj itd.</t>
  </si>
  <si>
    <t>Izgradnja ograde groblja u opštini Klini</t>
  </si>
  <si>
    <t xml:space="preserve">                             -   </t>
  </si>
  <si>
    <t>Izgradnja doma za starije osobe</t>
  </si>
  <si>
    <t>Rekonstrukcija komunalnih objekata u Klini</t>
  </si>
  <si>
    <t>Subvencije</t>
  </si>
  <si>
    <t>Osnivanje plastenika uz učešće</t>
  </si>
  <si>
    <t>Snabdevanje sadnicama malih voćaka: borovnica, malina i jagoda</t>
  </si>
  <si>
    <t>Osnivanje stada koza uz učešće</t>
  </si>
  <si>
    <t>Snabdevanje sadnicama voćaka uz učešće</t>
  </si>
  <si>
    <t>Hitni fond</t>
  </si>
  <si>
    <t>Rekonstrukcija puteva u gradu Klini sa segmentima: S. Rexhepi, M. Daka, F. Elezaj, M. Haxhaj, L. Palucaj, H. Prishtina, I. Qemajli, F. Bojaj itd.</t>
  </si>
  <si>
    <t>Izgradnja podzemne infrastrukture Cerovik-Qabiq</t>
  </si>
  <si>
    <t>Izgradnja segmenata puta Mal Bashota, Dositej Obradović, Bekim Fehmiu i podzemne infrastrukture u Klinë-Dersnik-Dollc</t>
  </si>
  <si>
    <t>Izgradnja puteva i podzemne infrastrukture Gjurgjevik i Vogël-Klinavc</t>
  </si>
  <si>
    <t>Izgradnja puteva i podzemne infrastrukture Gllarevë-Rixheve-Stapanice-Zabergje</t>
  </si>
  <si>
    <t>Izgradnja i rekonstrukcija puta Klinë-Shtupel-Kërnicë</t>
  </si>
  <si>
    <t>Izgradnja puteva i podzemne infrastrukture Grabanicë-Bokshiq-Dollove</t>
  </si>
  <si>
    <t>Izgradnja puteva i podzemne infrastrukture Jashanicë-Jelloc-Resnik-Pogragjë</t>
  </si>
  <si>
    <t>Izgradnja puteva i podzemne infrastrukture Siqevë-Ujmirë-Shtarice</t>
  </si>
  <si>
    <t>Izgradnja puteva i podzemne infrastrukture Sferkë-Volljake-Qupeve</t>
  </si>
  <si>
    <t>Izgradnja puteva i podzemne infrastrukture Qeskovë-Këpuz</t>
  </si>
  <si>
    <t xml:space="preserve">                    -   </t>
  </si>
  <si>
    <t>Izgradnja puteva i podzemne infrastrukture Ranoc - Leskoc</t>
  </si>
  <si>
    <t>Izgradnja akumulacionog jezera za snabdevanje pitkom vodom</t>
  </si>
  <si>
    <t>Regulacija korita reke Lumëbardhi i Pejës</t>
  </si>
  <si>
    <t>Izgradnja korita reke Klina, naselje Arbëri, izvor Janrinës - Pogragjë</t>
  </si>
  <si>
    <t>Izgradnja puteva i podzemne infrastrukture Gjurgjevik i Madhë</t>
  </si>
  <si>
    <t>Izgradnja puteva i podzemne infrastrukture u Perqeve</t>
  </si>
  <si>
    <t>Izgradnja puteva i podzemne infrastrukture Zllakuqan-Pataqan-Berkove</t>
  </si>
  <si>
    <t>Asfaltiranje puteva i podzemne infrastrukture Krusheve e Vogel</t>
  </si>
  <si>
    <t>Studija izvodljivosti za izgradnju centralnog grejanja u gradu Klini</t>
  </si>
  <si>
    <t>Izgradnja puteva i podzemne infrastrukture u Poterqe-Dugajeve-Drenovce</t>
  </si>
  <si>
    <t>Snabdevanje poljoprivredne mehanizacije za farmere</t>
  </si>
  <si>
    <t>Izgradnja plastenika</t>
  </si>
  <si>
    <r>
      <t> </t>
    </r>
    <r>
      <rPr>
        <sz val="11"/>
        <color rgb="FF000000"/>
        <rFont val="Calibri"/>
        <family val="2"/>
      </rPr>
      <t>Robe i usluge</t>
    </r>
  </si>
  <si>
    <t>Održavanje i proširenje mreže gradskih kamera</t>
  </si>
  <si>
    <t>Popravka kanalizacije u opštini Klini</t>
  </si>
  <si>
    <t>Izgradnja i održavanje ograde groblja u opštini Klini</t>
  </si>
  <si>
    <t>Održavanje puteva</t>
  </si>
  <si>
    <t>Rekonstrukcija zdravstvenih objekata</t>
  </si>
  <si>
    <t xml:space="preserve">                        -   </t>
  </si>
  <si>
    <t xml:space="preserve">                      -   </t>
  </si>
  <si>
    <t>Izgradnja i rekonstrukcija komunalnih objekata</t>
  </si>
  <si>
    <t>Razvoj softvera za upravljanje voznim parkom</t>
  </si>
  <si>
    <t>Ukupno</t>
  </si>
  <si>
    <t>Kategorija</t>
  </si>
  <si>
    <t>Brojke prema Popis stanovništva iz 2011. godine</t>
  </si>
  <si>
    <t>Muškarci</t>
  </si>
  <si>
    <t>Žene</t>
  </si>
  <si>
    <t>Ukupna populacija</t>
  </si>
  <si>
    <t>Programi</t>
  </si>
  <si>
    <t xml:space="preserve">Ukupno Plate/Naknade </t>
  </si>
  <si>
    <t xml:space="preserve">Plate muškaraca </t>
  </si>
  <si>
    <t>Plate žena</t>
  </si>
  <si>
    <t>Kancelarija Predsednika</t>
  </si>
  <si>
    <t>Kancelarija Skupštine opštine</t>
  </si>
  <si>
    <t>Administracija i osoblje</t>
  </si>
  <si>
    <t>Pitanja rodne ravnopravnosti</t>
  </si>
  <si>
    <t xml:space="preserve">                            -   </t>
  </si>
  <si>
    <t>Inspekcije</t>
  </si>
  <si>
    <t>Budžet i finansije</t>
  </si>
  <si>
    <t>Javna infrastruktura</t>
  </si>
  <si>
    <t>Vatrogasci i Inspekcije</t>
  </si>
  <si>
    <t>Opštinska kancelarija za zajednice</t>
  </si>
  <si>
    <t>Poljoprivreda, šumarstvo i ruralni razvoj</t>
  </si>
  <si>
    <t>Katastar i geodezija</t>
  </si>
  <si>
    <t>Urbanističko planiranje i okolina</t>
  </si>
  <si>
    <t>Socijalne usluge</t>
  </si>
  <si>
    <t>Rezidencijalne usluge</t>
  </si>
  <si>
    <t>Kultura, omladina i sport</t>
  </si>
  <si>
    <t>Obrazovanje i nauka</t>
  </si>
  <si>
    <t>UKUPNO</t>
  </si>
  <si>
    <t>Tabela 13. Plate i naknade prema polnoj osnovi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</si>
</sst>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7BA0CD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43" fontId="0" fillId="0" borderId="0" xfId="0" applyNumberFormat="1"/>
    <xf numFmtId="0" fontId="8" fillId="4" borderId="9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43" fontId="0" fillId="0" borderId="0" xfId="1" applyFont="1"/>
    <xf numFmtId="4" fontId="0" fillId="0" borderId="0" xfId="0" applyNumberFormat="1"/>
    <xf numFmtId="0" fontId="12" fillId="0" borderId="0" xfId="0" applyFont="1"/>
    <xf numFmtId="0" fontId="15" fillId="0" borderId="0" xfId="0" applyFont="1"/>
    <xf numFmtId="43" fontId="15" fillId="0" borderId="0" xfId="1" applyFont="1"/>
    <xf numFmtId="0" fontId="15" fillId="0" borderId="0" xfId="0" applyFont="1" applyBorder="1"/>
    <xf numFmtId="49" fontId="15" fillId="0" borderId="0" xfId="1" applyNumberFormat="1" applyFont="1" applyAlignment="1">
      <alignment horizontal="center"/>
    </xf>
    <xf numFmtId="43" fontId="7" fillId="0" borderId="0" xfId="1" applyFont="1" applyFill="1"/>
    <xf numFmtId="43" fontId="7" fillId="0" borderId="0" xfId="1" applyFont="1"/>
    <xf numFmtId="0" fontId="7" fillId="0" borderId="0" xfId="0" applyFont="1" applyFill="1"/>
    <xf numFmtId="0" fontId="18" fillId="0" borderId="3" xfId="0" applyFont="1" applyFill="1" applyBorder="1" applyAlignment="1">
      <alignment horizontal="right"/>
    </xf>
    <xf numFmtId="43" fontId="18" fillId="0" borderId="3" xfId="1" applyFont="1" applyFill="1" applyBorder="1"/>
    <xf numFmtId="0" fontId="0" fillId="0" borderId="0" xfId="0" applyBorder="1"/>
    <xf numFmtId="43" fontId="0" fillId="0" borderId="0" xfId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6" borderId="13" xfId="0" applyFont="1" applyFill="1" applyBorder="1" applyAlignment="1">
      <alignment horizontal="center" wrapText="1"/>
    </xf>
    <xf numFmtId="0" fontId="12" fillId="6" borderId="14" xfId="0" applyFont="1" applyFill="1" applyBorder="1" applyAlignment="1">
      <alignment wrapText="1"/>
    </xf>
    <xf numFmtId="4" fontId="12" fillId="6" borderId="14" xfId="0" applyNumberFormat="1" applyFont="1" applyFill="1" applyBorder="1" applyAlignment="1">
      <alignment horizontal="right" wrapText="1"/>
    </xf>
    <xf numFmtId="0" fontId="12" fillId="0" borderId="13" xfId="0" applyFont="1" applyBorder="1" applyAlignment="1">
      <alignment horizontal="center"/>
    </xf>
    <xf numFmtId="0" fontId="9" fillId="0" borderId="14" xfId="0" applyFont="1" applyBorder="1"/>
    <xf numFmtId="4" fontId="9" fillId="0" borderId="14" xfId="0" applyNumberFormat="1" applyFont="1" applyBorder="1" applyAlignment="1">
      <alignment horizontal="right"/>
    </xf>
    <xf numFmtId="0" fontId="12" fillId="6" borderId="13" xfId="0" applyFont="1" applyFill="1" applyBorder="1" applyAlignment="1">
      <alignment horizontal="center"/>
    </xf>
    <xf numFmtId="0" fontId="12" fillId="6" borderId="14" xfId="0" applyFont="1" applyFill="1" applyBorder="1"/>
    <xf numFmtId="4" fontId="12" fillId="6" borderId="14" xfId="0" applyNumberFormat="1" applyFont="1" applyFill="1" applyBorder="1" applyAlignment="1">
      <alignment horizontal="right"/>
    </xf>
    <xf numFmtId="0" fontId="9" fillId="0" borderId="14" xfId="0" applyFont="1" applyBorder="1" applyAlignment="1">
      <alignment wrapText="1"/>
    </xf>
    <xf numFmtId="0" fontId="12" fillId="7" borderId="13" xfId="0" applyFont="1" applyFill="1" applyBorder="1" applyAlignment="1">
      <alignment horizontal="center" wrapText="1"/>
    </xf>
    <xf numFmtId="0" fontId="12" fillId="7" borderId="14" xfId="0" applyFont="1" applyFill="1" applyBorder="1"/>
    <xf numFmtId="4" fontId="12" fillId="7" borderId="14" xfId="0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/>
    <xf numFmtId="0" fontId="9" fillId="0" borderId="14" xfId="0" applyFont="1" applyBorder="1" applyAlignment="1">
      <alignment horizontal="right"/>
    </xf>
    <xf numFmtId="4" fontId="12" fillId="8" borderId="14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Fill="1"/>
    <xf numFmtId="0" fontId="1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13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43" fontId="13" fillId="0" borderId="3" xfId="1" applyFont="1" applyFill="1" applyBorder="1"/>
    <xf numFmtId="3" fontId="0" fillId="0" borderId="0" xfId="0" applyNumberFormat="1"/>
    <xf numFmtId="0" fontId="12" fillId="8" borderId="15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23" fillId="0" borderId="12" xfId="0" applyNumberFormat="1" applyFont="1" applyBorder="1" applyAlignment="1">
      <alignment vertical="center" wrapText="1"/>
    </xf>
    <xf numFmtId="4" fontId="23" fillId="0" borderId="14" xfId="0" applyNumberFormat="1" applyFont="1" applyBorder="1" applyAlignment="1">
      <alignment vertical="center" wrapText="1"/>
    </xf>
    <xf numFmtId="0" fontId="23" fillId="0" borderId="14" xfId="0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23" fillId="3" borderId="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23" fillId="3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4" fontId="9" fillId="3" borderId="0" xfId="0" applyNumberFormat="1" applyFont="1" applyFill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4" fontId="9" fillId="4" borderId="8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24" fillId="4" borderId="6" xfId="0" applyFont="1" applyFill="1" applyBorder="1" applyAlignment="1">
      <alignment horizontal="right" vertical="center" wrapText="1"/>
    </xf>
    <xf numFmtId="0" fontId="24" fillId="4" borderId="9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4" fontId="11" fillId="4" borderId="9" xfId="0" applyNumberFormat="1" applyFont="1" applyFill="1" applyBorder="1" applyAlignment="1">
      <alignment horizontal="right" vertical="center" wrapText="1"/>
    </xf>
    <xf numFmtId="0" fontId="24" fillId="5" borderId="17" xfId="0" applyFont="1" applyFill="1" applyBorder="1" applyAlignment="1">
      <alignment vertical="center" wrapText="1"/>
    </xf>
    <xf numFmtId="0" fontId="24" fillId="5" borderId="0" xfId="0" applyFont="1" applyFill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4" fontId="9" fillId="5" borderId="0" xfId="0" applyNumberFormat="1" applyFont="1" applyFill="1" applyAlignment="1">
      <alignment horizontal="right" vertical="center" wrapText="1"/>
    </xf>
    <xf numFmtId="0" fontId="23" fillId="5" borderId="5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vertical="center" wrapText="1"/>
    </xf>
    <xf numFmtId="4" fontId="9" fillId="5" borderId="8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23" fillId="3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" fontId="9" fillId="0" borderId="1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12" fillId="6" borderId="18" xfId="0" applyFont="1" applyFill="1" applyBorder="1" applyAlignment="1">
      <alignment horizontal="right" vertical="center"/>
    </xf>
    <xf numFmtId="0" fontId="10" fillId="6" borderId="13" xfId="0" applyFont="1" applyFill="1" applyBorder="1" applyAlignment="1">
      <alignment vertical="center"/>
    </xf>
    <xf numFmtId="4" fontId="12" fillId="6" borderId="14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4" fontId="12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19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4" fontId="19" fillId="0" borderId="14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23" fillId="6" borderId="13" xfId="0" applyFont="1" applyFill="1" applyBorder="1" applyAlignment="1">
      <alignment vertical="center"/>
    </xf>
    <xf numFmtId="4" fontId="25" fillId="6" borderId="14" xfId="0" applyNumberFormat="1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5" fillId="6" borderId="14" xfId="0" applyFont="1" applyFill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0" fontId="26" fillId="0" borderId="13" xfId="0" applyFont="1" applyBorder="1" applyAlignment="1">
      <alignment horizontal="right" vertical="center"/>
    </xf>
    <xf numFmtId="4" fontId="20" fillId="0" borderId="14" xfId="0" applyNumberFormat="1" applyFont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4" fontId="16" fillId="0" borderId="12" xfId="0" applyNumberFormat="1" applyFont="1" applyBorder="1" applyAlignment="1">
      <alignment horizontal="right" vertical="center"/>
    </xf>
    <xf numFmtId="4" fontId="16" fillId="5" borderId="12" xfId="0" applyNumberFormat="1" applyFont="1" applyFill="1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14" xfId="0" applyNumberFormat="1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6" borderId="18" xfId="0" applyFont="1" applyFill="1" applyBorder="1" applyAlignment="1">
      <alignment horizontal="right" vertical="center"/>
    </xf>
    <xf numFmtId="4" fontId="17" fillId="6" borderId="14" xfId="0" applyNumberFormat="1" applyFont="1" applyFill="1" applyBorder="1" applyAlignment="1">
      <alignment vertical="center"/>
    </xf>
    <xf numFmtId="0" fontId="16" fillId="6" borderId="18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7" fillId="6" borderId="14" xfId="0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9" borderId="16" xfId="0" applyFont="1" applyFill="1" applyBorder="1" applyAlignment="1">
      <alignment vertical="center"/>
    </xf>
    <xf numFmtId="0" fontId="23" fillId="9" borderId="16" xfId="0" applyFont="1" applyFill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right" vertical="center" wrapText="1"/>
    </xf>
    <xf numFmtId="4" fontId="19" fillId="0" borderId="12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horizontal="right" vertical="center" wrapText="1"/>
    </xf>
    <xf numFmtId="4" fontId="21" fillId="0" borderId="14" xfId="0" applyNumberFormat="1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0" fontId="18" fillId="9" borderId="22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Tabela 13. Plate i naknade prema polnoj osnovi</a:t>
            </a:r>
            <a:endParaRPr lang="en-US"/>
          </a:p>
        </c:rich>
      </c:tx>
      <c:layout>
        <c:manualLayout>
          <c:xMode val="edge"/>
          <c:yMode val="edge"/>
          <c:x val="0.1102364391951005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'Tabela 13.'!$A$25:$A$26</c:f>
              <c:strCache>
                <c:ptCount val="2"/>
                <c:pt idx="0">
                  <c:v>Pagat meshkuj</c:v>
                </c:pt>
                <c:pt idx="1">
                  <c:v>Pagat femrat</c:v>
                </c:pt>
              </c:strCache>
            </c:strRef>
          </c:cat>
          <c:val>
            <c:numRef>
              <c:f>'Tabela 13.'!$B$25:$B$26</c:f>
              <c:numCache>
                <c:formatCode>_(* #,##0.00_);_(* \(#,##0.00\);_(* "-"??_);_(@_)</c:formatCode>
                <c:ptCount val="2"/>
                <c:pt idx="0">
                  <c:v>4719252.26</c:v>
                </c:pt>
                <c:pt idx="1">
                  <c:v>4080747.74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1BE-B110-6A253B07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11689616"/>
        <c:axId val="1111707648"/>
      </c:barChart>
      <c:valAx>
        <c:axId val="11117076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11689616"/>
        <c:crosses val="autoZero"/>
        <c:crossBetween val="between"/>
      </c:valAx>
      <c:catAx>
        <c:axId val="11116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102870</xdr:rowOff>
    </xdr:from>
    <xdr:to>
      <xdr:col>2</xdr:col>
      <xdr:colOff>899160</xdr:colOff>
      <xdr:row>37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B0AF6-80F5-46E7-8A98-5F0617DCB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zoomScaleNormal="100" workbookViewId="0">
      <selection activeCell="H5" sqref="H5"/>
    </sheetView>
  </sheetViews>
  <sheetFormatPr defaultRowHeight="14.4" x14ac:dyDescent="0.3"/>
  <cols>
    <col min="1" max="1" width="22.5546875" customWidth="1"/>
    <col min="2" max="2" width="16.5546875" customWidth="1"/>
    <col min="3" max="3" width="16" customWidth="1"/>
    <col min="4" max="4" width="16.5546875" customWidth="1"/>
    <col min="5" max="5" width="16.88671875" customWidth="1"/>
  </cols>
  <sheetData>
    <row r="1" spans="1:5" ht="33" customHeight="1" thickBot="1" x14ac:dyDescent="0.35">
      <c r="A1" s="65" t="s">
        <v>62</v>
      </c>
    </row>
    <row r="2" spans="1:5" ht="47.4" thickBot="1" x14ac:dyDescent="0.35">
      <c r="A2" s="66" t="s">
        <v>63</v>
      </c>
      <c r="B2" s="67" t="s">
        <v>64</v>
      </c>
      <c r="C2" s="67" t="s">
        <v>64</v>
      </c>
      <c r="D2" s="67" t="s">
        <v>64</v>
      </c>
      <c r="E2" s="67" t="s">
        <v>64</v>
      </c>
    </row>
    <row r="3" spans="1:5" ht="16.2" thickBot="1" x14ac:dyDescent="0.35">
      <c r="A3" s="68" t="s">
        <v>65</v>
      </c>
      <c r="B3" s="69">
        <v>6086118</v>
      </c>
      <c r="C3" s="69">
        <v>6571819</v>
      </c>
      <c r="D3" s="69">
        <v>6951325</v>
      </c>
      <c r="E3" s="69">
        <v>7337752</v>
      </c>
    </row>
    <row r="4" spans="1:5" ht="31.8" thickBot="1" x14ac:dyDescent="0.35">
      <c r="A4" s="51" t="s">
        <v>66</v>
      </c>
      <c r="B4" s="70">
        <v>5453127</v>
      </c>
      <c r="C4" s="70">
        <v>5953349</v>
      </c>
      <c r="D4" s="70">
        <v>6131950</v>
      </c>
      <c r="E4" s="70">
        <v>6315908</v>
      </c>
    </row>
    <row r="5" spans="1:5" ht="16.2" thickBot="1" x14ac:dyDescent="0.35">
      <c r="A5" s="51" t="s">
        <v>67</v>
      </c>
      <c r="B5" s="70">
        <v>1673212</v>
      </c>
      <c r="C5" s="70">
        <v>1897981</v>
      </c>
      <c r="D5" s="70">
        <v>1988325</v>
      </c>
      <c r="E5" s="70">
        <v>2082970</v>
      </c>
    </row>
    <row r="6" spans="1:5" ht="16.2" thickBot="1" x14ac:dyDescent="0.35">
      <c r="A6" s="51" t="s">
        <v>68</v>
      </c>
      <c r="B6" s="70">
        <v>1436260</v>
      </c>
      <c r="C6" s="70">
        <v>1495504</v>
      </c>
      <c r="D6" s="70">
        <v>1606855</v>
      </c>
      <c r="E6" s="70">
        <v>1720536</v>
      </c>
    </row>
    <row r="7" spans="1:5" ht="31.8" thickBot="1" x14ac:dyDescent="0.35">
      <c r="A7" s="51" t="s">
        <v>69</v>
      </c>
      <c r="B7" s="71"/>
      <c r="C7" s="70">
        <v>250000</v>
      </c>
      <c r="D7" s="70">
        <v>200000</v>
      </c>
      <c r="E7" s="70">
        <v>200000</v>
      </c>
    </row>
    <row r="8" spans="1:5" ht="16.2" thickBot="1" x14ac:dyDescent="0.35">
      <c r="A8" s="51" t="s">
        <v>70</v>
      </c>
      <c r="B8" s="72">
        <v>14648717</v>
      </c>
      <c r="C8" s="72">
        <v>16168653</v>
      </c>
      <c r="D8" s="72">
        <v>16878455</v>
      </c>
      <c r="E8" s="72">
        <v>17657166</v>
      </c>
    </row>
    <row r="10" spans="1:5" x14ac:dyDescent="0.3">
      <c r="C10" s="1"/>
      <c r="D10" s="1"/>
      <c r="E10" s="1"/>
    </row>
    <row r="16" spans="1:5" x14ac:dyDescent="0.3">
      <c r="C16" s="1"/>
      <c r="D16" s="1"/>
      <c r="E16" s="1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zoomScaleNormal="100" workbookViewId="0">
      <selection activeCell="A2" sqref="A2"/>
    </sheetView>
  </sheetViews>
  <sheetFormatPr defaultRowHeight="14.4" x14ac:dyDescent="0.3"/>
  <cols>
    <col min="1" max="1" width="10.33203125" customWidth="1"/>
    <col min="2" max="2" width="30.109375" customWidth="1"/>
    <col min="3" max="4" width="15.33203125" customWidth="1"/>
    <col min="5" max="5" width="15.88671875" customWidth="1"/>
  </cols>
  <sheetData>
    <row r="1" spans="1:5" ht="15" thickBot="1" x14ac:dyDescent="0.35">
      <c r="A1" s="15" t="s">
        <v>52</v>
      </c>
    </row>
    <row r="2" spans="1:5" ht="27.6" thickBot="1" x14ac:dyDescent="0.35">
      <c r="A2" s="28" t="s">
        <v>6</v>
      </c>
      <c r="B2" s="29" t="s">
        <v>7</v>
      </c>
      <c r="C2" s="29" t="s">
        <v>8</v>
      </c>
      <c r="D2" s="29" t="s">
        <v>53</v>
      </c>
      <c r="E2" s="29" t="s">
        <v>54</v>
      </c>
    </row>
    <row r="3" spans="1:5" ht="13.5" customHeight="1" thickBot="1" x14ac:dyDescent="0.35">
      <c r="A3" s="30" t="s">
        <v>9</v>
      </c>
      <c r="B3" s="31" t="s">
        <v>10</v>
      </c>
      <c r="C3" s="32">
        <f>C4</f>
        <v>357294</v>
      </c>
      <c r="D3" s="32">
        <f t="shared" ref="D3:E3" si="0">D4</f>
        <v>365000</v>
      </c>
      <c r="E3" s="32">
        <f t="shared" si="0"/>
        <v>395000</v>
      </c>
    </row>
    <row r="4" spans="1:5" ht="15" thickBot="1" x14ac:dyDescent="0.35">
      <c r="A4" s="33">
        <v>50009</v>
      </c>
      <c r="B4" s="34" t="s">
        <v>11</v>
      </c>
      <c r="C4" s="35">
        <v>357294</v>
      </c>
      <c r="D4" s="35">
        <f>365000</f>
        <v>365000</v>
      </c>
      <c r="E4" s="35">
        <v>395000</v>
      </c>
    </row>
    <row r="5" spans="1:5" ht="15" thickBot="1" x14ac:dyDescent="0.35">
      <c r="A5" s="36" t="s">
        <v>12</v>
      </c>
      <c r="B5" s="37" t="s">
        <v>13</v>
      </c>
      <c r="C5" s="38">
        <f>C6+C7</f>
        <v>17000</v>
      </c>
      <c r="D5" s="38">
        <f t="shared" ref="D5:E5" si="1">D6+D7</f>
        <v>19500</v>
      </c>
      <c r="E5" s="38">
        <f t="shared" si="1"/>
        <v>33000</v>
      </c>
    </row>
    <row r="6" spans="1:5" ht="15" thickBot="1" x14ac:dyDescent="0.35">
      <c r="A6" s="33">
        <v>50104</v>
      </c>
      <c r="B6" s="34" t="s">
        <v>14</v>
      </c>
      <c r="C6" s="35">
        <v>8000</v>
      </c>
      <c r="D6" s="35">
        <v>9500</v>
      </c>
      <c r="E6" s="35">
        <v>15000</v>
      </c>
    </row>
    <row r="7" spans="1:5" ht="15" thickBot="1" x14ac:dyDescent="0.35">
      <c r="A7" s="33">
        <v>50205</v>
      </c>
      <c r="B7" s="34" t="s">
        <v>15</v>
      </c>
      <c r="C7" s="35">
        <v>9000</v>
      </c>
      <c r="D7" s="35">
        <v>10000</v>
      </c>
      <c r="E7" s="35">
        <v>18000</v>
      </c>
    </row>
    <row r="8" spans="1:5" ht="15" thickBot="1" x14ac:dyDescent="0.35">
      <c r="A8" s="36" t="s">
        <v>16</v>
      </c>
      <c r="B8" s="37" t="s">
        <v>17</v>
      </c>
      <c r="C8" s="38">
        <f>C9</f>
        <v>85000</v>
      </c>
      <c r="D8" s="38">
        <f t="shared" ref="D8:E8" si="2">D9</f>
        <v>86000</v>
      </c>
      <c r="E8" s="38">
        <f t="shared" si="2"/>
        <v>88000</v>
      </c>
    </row>
    <row r="9" spans="1:5" ht="15" thickBot="1" x14ac:dyDescent="0.35">
      <c r="A9" s="33">
        <v>50504</v>
      </c>
      <c r="B9" s="34" t="s">
        <v>18</v>
      </c>
      <c r="C9" s="35">
        <v>85000</v>
      </c>
      <c r="D9" s="35">
        <v>86000</v>
      </c>
      <c r="E9" s="35">
        <v>88000</v>
      </c>
    </row>
    <row r="10" spans="1:5" ht="15" thickBot="1" x14ac:dyDescent="0.35">
      <c r="A10" s="36" t="s">
        <v>19</v>
      </c>
      <c r="B10" s="37" t="s">
        <v>20</v>
      </c>
      <c r="C10" s="38">
        <f>C11+C12+C13+C14+C15+C16</f>
        <v>55180</v>
      </c>
      <c r="D10" s="38">
        <f t="shared" ref="D10:E10" si="3">D11+D12+D13+D14+D15+D16</f>
        <v>58200</v>
      </c>
      <c r="E10" s="38">
        <f t="shared" si="3"/>
        <v>65500</v>
      </c>
    </row>
    <row r="11" spans="1:5" ht="15" thickBot="1" x14ac:dyDescent="0.35">
      <c r="A11" s="33">
        <v>50013</v>
      </c>
      <c r="B11" s="34" t="s">
        <v>21</v>
      </c>
      <c r="C11" s="35">
        <v>680</v>
      </c>
      <c r="D11" s="35">
        <v>1000</v>
      </c>
      <c r="E11" s="35">
        <v>1000</v>
      </c>
    </row>
    <row r="12" spans="1:5" ht="15" thickBot="1" x14ac:dyDescent="0.35">
      <c r="A12" s="33">
        <v>50014</v>
      </c>
      <c r="B12" s="34" t="s">
        <v>22</v>
      </c>
      <c r="C12" s="35">
        <v>100</v>
      </c>
      <c r="D12" s="35">
        <v>100</v>
      </c>
      <c r="E12" s="35">
        <v>100</v>
      </c>
    </row>
    <row r="13" spans="1:5" ht="15" thickBot="1" x14ac:dyDescent="0.35">
      <c r="A13" s="33">
        <v>50015</v>
      </c>
      <c r="B13" s="34" t="s">
        <v>23</v>
      </c>
      <c r="C13" s="35">
        <v>1400</v>
      </c>
      <c r="D13" s="35">
        <v>1400</v>
      </c>
      <c r="E13" s="35">
        <v>1400</v>
      </c>
    </row>
    <row r="14" spans="1:5" ht="15" thickBot="1" x14ac:dyDescent="0.35">
      <c r="A14" s="33">
        <v>50016</v>
      </c>
      <c r="B14" s="34" t="s">
        <v>24</v>
      </c>
      <c r="C14" s="35">
        <v>43000</v>
      </c>
      <c r="D14" s="35">
        <v>45000</v>
      </c>
      <c r="E14" s="35">
        <v>50000</v>
      </c>
    </row>
    <row r="15" spans="1:5" ht="15" thickBot="1" x14ac:dyDescent="0.35">
      <c r="A15" s="33">
        <v>50017</v>
      </c>
      <c r="B15" s="34" t="s">
        <v>25</v>
      </c>
      <c r="C15" s="35">
        <v>7500</v>
      </c>
      <c r="D15" s="35">
        <v>8000</v>
      </c>
      <c r="E15" s="35">
        <v>10000</v>
      </c>
    </row>
    <row r="16" spans="1:5" ht="15" thickBot="1" x14ac:dyDescent="0.35">
      <c r="A16" s="33">
        <v>50019</v>
      </c>
      <c r="B16" s="39" t="s">
        <v>26</v>
      </c>
      <c r="C16" s="35">
        <v>2500</v>
      </c>
      <c r="D16" s="35">
        <v>2700</v>
      </c>
      <c r="E16" s="35">
        <v>3000</v>
      </c>
    </row>
    <row r="17" spans="1:5" ht="15" thickBot="1" x14ac:dyDescent="0.35">
      <c r="A17" s="36" t="s">
        <v>27</v>
      </c>
      <c r="B17" s="31" t="s">
        <v>28</v>
      </c>
      <c r="C17" s="38">
        <f>C18+C19+C20+C21+C22+C23+C24+C25+C26+C27</f>
        <v>865030</v>
      </c>
      <c r="D17" s="38">
        <f t="shared" ref="D17:E17" si="4">D18+D19+D20+D21+D22+D23+D24+D25+D26+D27</f>
        <v>947155</v>
      </c>
      <c r="E17" s="38">
        <f t="shared" si="4"/>
        <v>1001036</v>
      </c>
    </row>
    <row r="18" spans="1:5" ht="15" thickBot="1" x14ac:dyDescent="0.35">
      <c r="A18" s="33">
        <v>50103</v>
      </c>
      <c r="B18" s="39" t="s">
        <v>29</v>
      </c>
      <c r="C18" s="35">
        <v>1000</v>
      </c>
      <c r="D18" s="35">
        <v>1000</v>
      </c>
      <c r="E18" s="35">
        <v>1000</v>
      </c>
    </row>
    <row r="19" spans="1:5" ht="15" thickBot="1" x14ac:dyDescent="0.35">
      <c r="A19" s="33">
        <v>50217</v>
      </c>
      <c r="B19" s="34" t="s">
        <v>55</v>
      </c>
      <c r="C19" s="35">
        <v>62000</v>
      </c>
      <c r="D19" s="35">
        <v>62000</v>
      </c>
      <c r="E19" s="35">
        <v>62000</v>
      </c>
    </row>
    <row r="20" spans="1:5" ht="15" thickBot="1" x14ac:dyDescent="0.35">
      <c r="A20" s="33">
        <v>50001</v>
      </c>
      <c r="B20" s="34" t="s">
        <v>30</v>
      </c>
      <c r="C20" s="35">
        <v>86000</v>
      </c>
      <c r="D20" s="35">
        <v>86000</v>
      </c>
      <c r="E20" s="35">
        <v>86000</v>
      </c>
    </row>
    <row r="21" spans="1:5" ht="15" thickBot="1" x14ac:dyDescent="0.35">
      <c r="A21" s="33">
        <v>50407</v>
      </c>
      <c r="B21" s="34" t="s">
        <v>31</v>
      </c>
      <c r="C21" s="35">
        <v>10000</v>
      </c>
      <c r="D21" s="35">
        <v>17000</v>
      </c>
      <c r="E21" s="35">
        <v>25006</v>
      </c>
    </row>
    <row r="22" spans="1:5" ht="15" thickBot="1" x14ac:dyDescent="0.35">
      <c r="A22" s="33">
        <v>50408</v>
      </c>
      <c r="B22" s="34" t="s">
        <v>32</v>
      </c>
      <c r="C22" s="35">
        <v>29000</v>
      </c>
      <c r="D22" s="35">
        <v>32000</v>
      </c>
      <c r="E22" s="35">
        <v>35000</v>
      </c>
    </row>
    <row r="23" spans="1:5" ht="15" thickBot="1" x14ac:dyDescent="0.35">
      <c r="A23" s="33">
        <v>50403</v>
      </c>
      <c r="B23" s="34" t="s">
        <v>33</v>
      </c>
      <c r="C23" s="35">
        <v>10000</v>
      </c>
      <c r="D23" s="35">
        <v>15000</v>
      </c>
      <c r="E23" s="35">
        <v>20000</v>
      </c>
    </row>
    <row r="24" spans="1:5" ht="15" thickBot="1" x14ac:dyDescent="0.35">
      <c r="A24" s="33">
        <v>50405</v>
      </c>
      <c r="B24" s="34" t="s">
        <v>34</v>
      </c>
      <c r="C24" s="35">
        <v>11000</v>
      </c>
      <c r="D24" s="35">
        <v>11000</v>
      </c>
      <c r="E24" s="35">
        <v>11000</v>
      </c>
    </row>
    <row r="25" spans="1:5" ht="15" thickBot="1" x14ac:dyDescent="0.35">
      <c r="A25" s="33">
        <v>50406</v>
      </c>
      <c r="B25" s="34" t="s">
        <v>35</v>
      </c>
      <c r="C25" s="35">
        <v>1030</v>
      </c>
      <c r="D25" s="35">
        <v>1030</v>
      </c>
      <c r="E25" s="35">
        <v>1030</v>
      </c>
    </row>
    <row r="26" spans="1:5" ht="15" thickBot="1" x14ac:dyDescent="0.35">
      <c r="A26" s="33">
        <v>40110</v>
      </c>
      <c r="B26" s="34" t="s">
        <v>36</v>
      </c>
      <c r="C26" s="35">
        <v>460000</v>
      </c>
      <c r="D26" s="35">
        <v>494125</v>
      </c>
      <c r="E26" s="35">
        <v>520000</v>
      </c>
    </row>
    <row r="27" spans="1:5" ht="15" thickBot="1" x14ac:dyDescent="0.35">
      <c r="A27" s="33"/>
      <c r="B27" s="34" t="s">
        <v>37</v>
      </c>
      <c r="C27" s="35">
        <v>195000</v>
      </c>
      <c r="D27" s="35">
        <v>228000</v>
      </c>
      <c r="E27" s="35">
        <v>240000</v>
      </c>
    </row>
    <row r="28" spans="1:5" ht="15" thickBot="1" x14ac:dyDescent="0.35">
      <c r="A28" s="40" t="s">
        <v>38</v>
      </c>
      <c r="B28" s="41" t="s">
        <v>39</v>
      </c>
      <c r="C28" s="42">
        <f>C3+C5+C8+C10+C17</f>
        <v>1379504</v>
      </c>
      <c r="D28" s="42">
        <f t="shared" ref="D28:E28" si="5">D3+D5+D8+D10+D17</f>
        <v>1475855</v>
      </c>
      <c r="E28" s="42">
        <f t="shared" si="5"/>
        <v>1582536</v>
      </c>
    </row>
    <row r="29" spans="1:5" ht="15" thickBot="1" x14ac:dyDescent="0.35">
      <c r="A29" s="43"/>
      <c r="B29" s="44" t="s">
        <v>40</v>
      </c>
      <c r="C29" s="45"/>
      <c r="D29" s="45"/>
      <c r="E29" s="45"/>
    </row>
    <row r="30" spans="1:5" ht="15" thickBot="1" x14ac:dyDescent="0.35">
      <c r="A30" s="43">
        <v>50409</v>
      </c>
      <c r="B30" s="34" t="s">
        <v>41</v>
      </c>
      <c r="C30" s="35">
        <v>25000</v>
      </c>
      <c r="D30" s="35">
        <v>30000</v>
      </c>
      <c r="E30" s="35">
        <v>29000</v>
      </c>
    </row>
    <row r="31" spans="1:5" ht="15" thickBot="1" x14ac:dyDescent="0.35">
      <c r="A31" s="43">
        <v>50409</v>
      </c>
      <c r="B31" s="34" t="s">
        <v>42</v>
      </c>
      <c r="C31" s="45">
        <v>3000</v>
      </c>
      <c r="D31" s="45">
        <v>2000</v>
      </c>
      <c r="E31" s="45">
        <v>5000</v>
      </c>
    </row>
    <row r="32" spans="1:5" ht="15" thickBot="1" x14ac:dyDescent="0.35">
      <c r="A32" s="43">
        <v>50409</v>
      </c>
      <c r="B32" s="34" t="s">
        <v>43</v>
      </c>
      <c r="C32" s="35">
        <v>43000</v>
      </c>
      <c r="D32" s="35">
        <v>50000</v>
      </c>
      <c r="E32" s="35">
        <v>50000</v>
      </c>
    </row>
    <row r="33" spans="1:5" ht="15" thickBot="1" x14ac:dyDescent="0.35">
      <c r="A33" s="40" t="s">
        <v>44</v>
      </c>
      <c r="B33" s="41" t="s">
        <v>45</v>
      </c>
      <c r="C33" s="42">
        <f>C30+C31+C32</f>
        <v>71000</v>
      </c>
      <c r="D33" s="42">
        <f t="shared" ref="D33:E33" si="6">D30+D31+D32</f>
        <v>82000</v>
      </c>
      <c r="E33" s="42">
        <f t="shared" si="6"/>
        <v>84000</v>
      </c>
    </row>
    <row r="34" spans="1:5" ht="15" thickBot="1" x14ac:dyDescent="0.35">
      <c r="A34" s="43"/>
      <c r="B34" s="44" t="s">
        <v>46</v>
      </c>
      <c r="C34" s="45"/>
      <c r="D34" s="45"/>
      <c r="E34" s="45"/>
    </row>
    <row r="35" spans="1:5" ht="15" thickBot="1" x14ac:dyDescent="0.35">
      <c r="A35" s="43">
        <v>50409</v>
      </c>
      <c r="B35" s="34" t="s">
        <v>47</v>
      </c>
      <c r="C35" s="35">
        <v>39000</v>
      </c>
      <c r="D35" s="35">
        <v>42000</v>
      </c>
      <c r="E35" s="35">
        <v>47000</v>
      </c>
    </row>
    <row r="36" spans="1:5" ht="15" thickBot="1" x14ac:dyDescent="0.35">
      <c r="A36" s="43"/>
      <c r="B36" s="34" t="s">
        <v>56</v>
      </c>
      <c r="C36" s="35">
        <v>6000</v>
      </c>
      <c r="D36" s="35">
        <v>7000</v>
      </c>
      <c r="E36" s="35">
        <v>7000</v>
      </c>
    </row>
    <row r="37" spans="1:5" ht="15" thickBot="1" x14ac:dyDescent="0.35">
      <c r="A37" s="40" t="s">
        <v>48</v>
      </c>
      <c r="B37" s="41" t="s">
        <v>49</v>
      </c>
      <c r="C37" s="42">
        <f>C35+C36</f>
        <v>45000</v>
      </c>
      <c r="D37" s="42">
        <f t="shared" ref="D37:E37" si="7">D35+D36</f>
        <v>49000</v>
      </c>
      <c r="E37" s="42">
        <f t="shared" si="7"/>
        <v>54000</v>
      </c>
    </row>
    <row r="38" spans="1:5" ht="15" thickBot="1" x14ac:dyDescent="0.35">
      <c r="A38" s="55" t="s">
        <v>50</v>
      </c>
      <c r="B38" s="56"/>
      <c r="C38" s="46">
        <f>C28+C33+C37</f>
        <v>1495504</v>
      </c>
      <c r="D38" s="46">
        <f t="shared" ref="D38:E38" si="8">D28+D33+D37</f>
        <v>1606855</v>
      </c>
      <c r="E38" s="46">
        <f t="shared" si="8"/>
        <v>1720536</v>
      </c>
    </row>
    <row r="39" spans="1:5" x14ac:dyDescent="0.3">
      <c r="C39" s="14"/>
      <c r="D39" s="14"/>
      <c r="E39" s="14"/>
    </row>
  </sheetData>
  <mergeCells count="1">
    <mergeCell ref="A38:B3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>
      <selection activeCell="J8" sqref="J8"/>
    </sheetView>
  </sheetViews>
  <sheetFormatPr defaultRowHeight="14.4" x14ac:dyDescent="0.3"/>
  <cols>
    <col min="1" max="1" width="4" customWidth="1"/>
    <col min="2" max="2" width="2.5546875" customWidth="1"/>
    <col min="3" max="3" width="21" customWidth="1"/>
    <col min="4" max="5" width="14.6640625" customWidth="1"/>
    <col min="6" max="6" width="14.5546875" customWidth="1"/>
    <col min="7" max="7" width="15" customWidth="1"/>
    <col min="9" max="9" width="10.109375" bestFit="1" customWidth="1"/>
  </cols>
  <sheetData>
    <row r="1" spans="1:11" x14ac:dyDescent="0.3">
      <c r="A1" s="73" t="s">
        <v>71</v>
      </c>
    </row>
    <row r="2" spans="1:11" ht="45" customHeight="1" thickBot="1" x14ac:dyDescent="0.35">
      <c r="A2" s="104" t="s">
        <v>72</v>
      </c>
      <c r="B2" s="104"/>
      <c r="C2" s="104"/>
      <c r="D2" s="104"/>
      <c r="E2" s="104"/>
    </row>
    <row r="3" spans="1:11" ht="28.2" thickBot="1" x14ac:dyDescent="0.35">
      <c r="A3" s="74"/>
      <c r="B3" s="105" t="s">
        <v>73</v>
      </c>
      <c r="C3" s="105"/>
      <c r="D3" s="75">
        <v>2024</v>
      </c>
      <c r="E3" s="75" t="s">
        <v>74</v>
      </c>
      <c r="F3" s="75" t="s">
        <v>75</v>
      </c>
      <c r="G3" s="76" t="s">
        <v>76</v>
      </c>
    </row>
    <row r="4" spans="1:11" ht="42.75" customHeight="1" thickBot="1" x14ac:dyDescent="0.35">
      <c r="A4" s="77"/>
      <c r="B4" s="106"/>
      <c r="C4" s="106"/>
      <c r="D4" s="79"/>
      <c r="E4" s="80"/>
      <c r="F4" s="80"/>
      <c r="G4" s="78"/>
    </row>
    <row r="5" spans="1:11" ht="31.2" customHeight="1" thickBot="1" x14ac:dyDescent="0.35">
      <c r="A5" s="81">
        <v>1</v>
      </c>
      <c r="B5" s="107" t="s">
        <v>77</v>
      </c>
      <c r="C5" s="107"/>
      <c r="D5" s="82">
        <v>14648717</v>
      </c>
      <c r="E5" s="82">
        <v>16168653</v>
      </c>
      <c r="F5" s="82">
        <v>16878455</v>
      </c>
      <c r="G5" s="82">
        <v>17657166</v>
      </c>
    </row>
    <row r="6" spans="1:11" ht="16.2" thickBot="1" x14ac:dyDescent="0.35">
      <c r="A6" s="83">
        <v>1</v>
      </c>
      <c r="B6" s="84"/>
      <c r="C6" s="80" t="s">
        <v>78</v>
      </c>
      <c r="D6" s="85">
        <v>1436260</v>
      </c>
      <c r="E6" s="85">
        <v>1495504</v>
      </c>
      <c r="F6" s="85">
        <v>1606855</v>
      </c>
      <c r="G6" s="85">
        <v>1720536</v>
      </c>
    </row>
    <row r="7" spans="1:11" ht="31.8" thickBot="1" x14ac:dyDescent="0.35">
      <c r="A7" s="86">
        <v>1</v>
      </c>
      <c r="B7" s="87"/>
      <c r="C7" s="88" t="s">
        <v>79</v>
      </c>
      <c r="D7" s="89">
        <v>13212457</v>
      </c>
      <c r="E7" s="89">
        <v>14673149</v>
      </c>
      <c r="F7" s="89">
        <v>15271600</v>
      </c>
      <c r="G7" s="89">
        <v>15936630</v>
      </c>
    </row>
    <row r="8" spans="1:11" ht="47.4" thickBot="1" x14ac:dyDescent="0.35">
      <c r="A8" s="90">
        <v>2</v>
      </c>
      <c r="B8" s="91"/>
      <c r="C8" s="92" t="s">
        <v>80</v>
      </c>
      <c r="D8" s="82">
        <v>14648717</v>
      </c>
      <c r="E8" s="82">
        <v>16168653</v>
      </c>
      <c r="F8" s="82">
        <v>16878455</v>
      </c>
      <c r="G8" s="82">
        <v>17657166</v>
      </c>
    </row>
    <row r="9" spans="1:11" ht="26.25" customHeight="1" thickBot="1" x14ac:dyDescent="0.35">
      <c r="A9" s="93">
        <v>2.1</v>
      </c>
      <c r="B9" s="94"/>
      <c r="C9" s="95" t="s">
        <v>81</v>
      </c>
      <c r="D9" s="96">
        <v>10496857</v>
      </c>
      <c r="E9" s="96">
        <v>11670000</v>
      </c>
      <c r="F9" s="96">
        <v>12179800</v>
      </c>
      <c r="G9" s="96">
        <v>12728524</v>
      </c>
      <c r="I9" s="14"/>
      <c r="J9" s="14"/>
      <c r="K9" s="14"/>
    </row>
    <row r="10" spans="1:11" ht="27" customHeight="1" thickBot="1" x14ac:dyDescent="0.35">
      <c r="A10" s="97"/>
      <c r="B10" s="98"/>
      <c r="C10" s="99" t="s">
        <v>82</v>
      </c>
      <c r="D10" s="100">
        <v>7936857</v>
      </c>
      <c r="E10" s="100">
        <v>8800000</v>
      </c>
      <c r="F10" s="100">
        <v>9166500</v>
      </c>
      <c r="G10" s="100">
        <v>9624825</v>
      </c>
    </row>
    <row r="11" spans="1:11" ht="25.5" customHeight="1" thickBot="1" x14ac:dyDescent="0.35">
      <c r="A11" s="101"/>
      <c r="B11" s="102"/>
      <c r="C11" s="99" t="s">
        <v>83</v>
      </c>
      <c r="D11" s="103">
        <v>1710000</v>
      </c>
      <c r="E11" s="103">
        <v>1700000</v>
      </c>
      <c r="F11" s="103">
        <v>1843700</v>
      </c>
      <c r="G11" s="103">
        <v>1899011</v>
      </c>
      <c r="I11" s="14"/>
      <c r="J11" s="14"/>
      <c r="K11" s="14"/>
    </row>
    <row r="12" spans="1:11" ht="27" customHeight="1" thickBot="1" x14ac:dyDescent="0.35">
      <c r="A12" s="7"/>
      <c r="B12" s="6"/>
      <c r="C12" s="3" t="s">
        <v>0</v>
      </c>
      <c r="D12" s="4">
        <v>600000</v>
      </c>
      <c r="E12" s="5">
        <v>800000</v>
      </c>
      <c r="F12" s="5">
        <v>840000</v>
      </c>
      <c r="G12" s="5">
        <v>865200</v>
      </c>
    </row>
    <row r="13" spans="1:11" ht="27" customHeight="1" thickBot="1" x14ac:dyDescent="0.35">
      <c r="A13" s="8">
        <v>2.2999999999999998</v>
      </c>
      <c r="B13" s="9"/>
      <c r="C13" s="2" t="s">
        <v>1</v>
      </c>
      <c r="D13" s="10">
        <v>4151860</v>
      </c>
      <c r="E13" s="11">
        <v>4498653</v>
      </c>
      <c r="F13" s="12">
        <v>4698655</v>
      </c>
      <c r="G13" s="12">
        <v>4928642</v>
      </c>
      <c r="I13" s="14"/>
      <c r="J13" s="14"/>
      <c r="K13" s="14"/>
    </row>
  </sheetData>
  <mergeCells count="4">
    <mergeCell ref="B3:C3"/>
    <mergeCell ref="B4:C4"/>
    <mergeCell ref="A2:E2"/>
    <mergeCell ref="B5:C5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zoomScale="150" zoomScaleNormal="150" workbookViewId="0">
      <selection activeCell="I3" sqref="I3"/>
    </sheetView>
  </sheetViews>
  <sheetFormatPr defaultRowHeight="14.4" x14ac:dyDescent="0.3"/>
  <cols>
    <col min="1" max="1" width="3.5546875" customWidth="1"/>
    <col min="2" max="2" width="54" customWidth="1"/>
    <col min="3" max="3" width="12.44140625" customWidth="1"/>
    <col min="4" max="4" width="14" customWidth="1"/>
    <col min="5" max="5" width="13.33203125" customWidth="1"/>
  </cols>
  <sheetData>
    <row r="1" spans="1:5" ht="16.2" thickBot="1" x14ac:dyDescent="0.35">
      <c r="A1" s="57" t="s">
        <v>150</v>
      </c>
      <c r="B1" s="58"/>
      <c r="C1" s="20"/>
      <c r="D1" s="21"/>
      <c r="E1" s="21"/>
    </row>
    <row r="2" spans="1:5" ht="63" thickBot="1" x14ac:dyDescent="0.35">
      <c r="A2" s="108">
        <v>1</v>
      </c>
      <c r="B2" s="109" t="s">
        <v>84</v>
      </c>
      <c r="C2" s="110">
        <v>340000</v>
      </c>
      <c r="D2" s="110">
        <v>250000</v>
      </c>
      <c r="E2" s="110">
        <v>90000</v>
      </c>
    </row>
    <row r="3" spans="1:5" ht="16.2" thickBot="1" x14ac:dyDescent="0.35">
      <c r="A3" s="111">
        <v>2</v>
      </c>
      <c r="B3" s="112" t="s">
        <v>85</v>
      </c>
      <c r="C3" s="113">
        <v>120000</v>
      </c>
      <c r="D3" s="113">
        <v>80000</v>
      </c>
      <c r="E3" s="113">
        <v>40000</v>
      </c>
    </row>
    <row r="4" spans="1:5" s="48" customFormat="1" ht="16.2" thickBot="1" x14ac:dyDescent="0.35">
      <c r="A4" s="111">
        <v>3</v>
      </c>
      <c r="B4" s="112" t="s">
        <v>86</v>
      </c>
      <c r="C4" s="113">
        <v>15000</v>
      </c>
      <c r="D4" s="113">
        <v>15000</v>
      </c>
      <c r="E4" s="114"/>
    </row>
    <row r="5" spans="1:5" s="48" customFormat="1" ht="16.2" thickBot="1" x14ac:dyDescent="0.35">
      <c r="A5" s="111">
        <v>4</v>
      </c>
      <c r="B5" s="112" t="s">
        <v>87</v>
      </c>
      <c r="C5" s="113">
        <v>468653</v>
      </c>
      <c r="D5" s="113">
        <v>418653</v>
      </c>
      <c r="E5" s="113">
        <v>50000</v>
      </c>
    </row>
    <row r="6" spans="1:5" s="48" customFormat="1" ht="31.8" thickBot="1" x14ac:dyDescent="0.35">
      <c r="A6" s="111">
        <v>5</v>
      </c>
      <c r="B6" s="115" t="s">
        <v>88</v>
      </c>
      <c r="C6" s="113">
        <v>40000</v>
      </c>
      <c r="D6" s="113">
        <v>20000</v>
      </c>
      <c r="E6" s="113">
        <v>20000</v>
      </c>
    </row>
    <row r="7" spans="1:5" s="48" customFormat="1" ht="47.4" thickBot="1" x14ac:dyDescent="0.35">
      <c r="A7" s="111">
        <v>6</v>
      </c>
      <c r="B7" s="115" t="s">
        <v>89</v>
      </c>
      <c r="C7" s="113">
        <v>600000</v>
      </c>
      <c r="D7" s="113">
        <v>450000</v>
      </c>
      <c r="E7" s="113">
        <v>150000</v>
      </c>
    </row>
    <row r="8" spans="1:5" s="48" customFormat="1" ht="25.95" customHeight="1" thickBot="1" x14ac:dyDescent="0.35">
      <c r="A8" s="111">
        <v>7</v>
      </c>
      <c r="B8" s="115" t="s">
        <v>90</v>
      </c>
      <c r="C8" s="113">
        <v>35000</v>
      </c>
      <c r="D8" s="113">
        <v>20000</v>
      </c>
      <c r="E8" s="113">
        <v>15000</v>
      </c>
    </row>
    <row r="9" spans="1:5" s="48" customFormat="1" ht="31.8" thickBot="1" x14ac:dyDescent="0.35">
      <c r="A9" s="111">
        <v>8</v>
      </c>
      <c r="B9" s="115" t="s">
        <v>91</v>
      </c>
      <c r="C9" s="113">
        <v>120000</v>
      </c>
      <c r="D9" s="113">
        <v>90000</v>
      </c>
      <c r="E9" s="113">
        <v>30000</v>
      </c>
    </row>
    <row r="10" spans="1:5" s="48" customFormat="1" ht="31.8" thickBot="1" x14ac:dyDescent="0.35">
      <c r="A10" s="111">
        <v>9</v>
      </c>
      <c r="B10" s="115" t="s">
        <v>92</v>
      </c>
      <c r="C10" s="113">
        <v>100000</v>
      </c>
      <c r="D10" s="113">
        <v>80000</v>
      </c>
      <c r="E10" s="113">
        <v>20000</v>
      </c>
    </row>
    <row r="11" spans="1:5" s="48" customFormat="1" ht="16.2" thickBot="1" x14ac:dyDescent="0.35">
      <c r="A11" s="111">
        <v>10</v>
      </c>
      <c r="B11" s="112" t="s">
        <v>93</v>
      </c>
      <c r="C11" s="113">
        <v>170000</v>
      </c>
      <c r="D11" s="113">
        <v>140000</v>
      </c>
      <c r="E11" s="113">
        <v>30000</v>
      </c>
    </row>
    <row r="12" spans="1:5" s="48" customFormat="1" ht="16.2" thickBot="1" x14ac:dyDescent="0.35">
      <c r="A12" s="111">
        <v>11</v>
      </c>
      <c r="B12" s="112" t="s">
        <v>94</v>
      </c>
      <c r="C12" s="113">
        <v>40000</v>
      </c>
      <c r="D12" s="113">
        <v>20000</v>
      </c>
      <c r="E12" s="113">
        <v>20000</v>
      </c>
    </row>
    <row r="13" spans="1:5" s="48" customFormat="1" ht="31.8" thickBot="1" x14ac:dyDescent="0.35">
      <c r="A13" s="111">
        <v>12</v>
      </c>
      <c r="B13" s="115" t="s">
        <v>95</v>
      </c>
      <c r="C13" s="113">
        <v>180000</v>
      </c>
      <c r="D13" s="113">
        <v>130000</v>
      </c>
      <c r="E13" s="113">
        <v>50000</v>
      </c>
    </row>
    <row r="14" spans="1:5" s="48" customFormat="1" ht="16.2" thickBot="1" x14ac:dyDescent="0.35">
      <c r="A14" s="111">
        <v>13</v>
      </c>
      <c r="B14" s="112" t="s">
        <v>96</v>
      </c>
      <c r="C14" s="113">
        <v>15000</v>
      </c>
      <c r="D14" s="114"/>
      <c r="E14" s="113">
        <v>15000</v>
      </c>
    </row>
    <row r="15" spans="1:5" s="48" customFormat="1" ht="16.2" thickBot="1" x14ac:dyDescent="0.35">
      <c r="A15" s="111">
        <v>14</v>
      </c>
      <c r="B15" s="112" t="s">
        <v>97</v>
      </c>
      <c r="C15" s="113">
        <v>25000</v>
      </c>
      <c r="D15" s="113">
        <v>25000</v>
      </c>
      <c r="E15" s="114" t="s">
        <v>98</v>
      </c>
    </row>
    <row r="16" spans="1:5" s="48" customFormat="1" ht="16.2" thickBot="1" x14ac:dyDescent="0.35">
      <c r="A16" s="111">
        <v>15</v>
      </c>
      <c r="B16" s="112" t="s">
        <v>99</v>
      </c>
      <c r="C16" s="113">
        <v>35000</v>
      </c>
      <c r="D16" s="113">
        <v>15000</v>
      </c>
      <c r="E16" s="113">
        <v>20000</v>
      </c>
    </row>
    <row r="17" spans="1:5" s="48" customFormat="1" ht="16.2" thickBot="1" x14ac:dyDescent="0.35">
      <c r="A17" s="111">
        <v>16</v>
      </c>
      <c r="B17" s="112" t="s">
        <v>100</v>
      </c>
      <c r="C17" s="113">
        <v>20000</v>
      </c>
      <c r="D17" s="113">
        <v>10000</v>
      </c>
      <c r="E17" s="113">
        <v>10000</v>
      </c>
    </row>
    <row r="18" spans="1:5" s="48" customFormat="1" ht="31.8" thickBot="1" x14ac:dyDescent="0.35">
      <c r="A18" s="111">
        <v>17</v>
      </c>
      <c r="B18" s="115" t="s">
        <v>101</v>
      </c>
      <c r="C18" s="113">
        <v>90000</v>
      </c>
      <c r="D18" s="113">
        <v>70000</v>
      </c>
      <c r="E18" s="113">
        <v>20000</v>
      </c>
    </row>
    <row r="19" spans="1:5" s="48" customFormat="1" ht="31.8" thickBot="1" x14ac:dyDescent="0.35">
      <c r="A19" s="111">
        <v>18</v>
      </c>
      <c r="B19" s="51" t="s">
        <v>102</v>
      </c>
      <c r="C19" s="113">
        <v>40000</v>
      </c>
      <c r="D19" s="113">
        <v>20000</v>
      </c>
      <c r="E19" s="113">
        <v>20000</v>
      </c>
    </row>
    <row r="20" spans="1:5" s="48" customFormat="1" ht="31.8" thickBot="1" x14ac:dyDescent="0.35">
      <c r="A20" s="111">
        <v>19</v>
      </c>
      <c r="B20" s="115" t="s">
        <v>103</v>
      </c>
      <c r="C20" s="113">
        <v>100000</v>
      </c>
      <c r="D20" s="113">
        <v>80000</v>
      </c>
      <c r="E20" s="113">
        <v>20000</v>
      </c>
    </row>
    <row r="21" spans="1:5" s="48" customFormat="1" ht="16.2" thickBot="1" x14ac:dyDescent="0.35">
      <c r="A21" s="111">
        <v>20</v>
      </c>
      <c r="B21" s="112" t="s">
        <v>104</v>
      </c>
      <c r="C21" s="113">
        <v>75000</v>
      </c>
      <c r="D21" s="113">
        <v>55000</v>
      </c>
      <c r="E21" s="113">
        <v>20000</v>
      </c>
    </row>
    <row r="22" spans="1:5" s="48" customFormat="1" ht="16.2" thickBot="1" x14ac:dyDescent="0.35">
      <c r="A22" s="111">
        <v>21</v>
      </c>
      <c r="B22" s="112" t="s">
        <v>105</v>
      </c>
      <c r="C22" s="113">
        <v>15000</v>
      </c>
      <c r="D22" s="113">
        <v>10000</v>
      </c>
      <c r="E22" s="113">
        <v>5000</v>
      </c>
    </row>
    <row r="23" spans="1:5" s="48" customFormat="1" ht="16.2" thickBot="1" x14ac:dyDescent="0.35">
      <c r="A23" s="111">
        <v>22</v>
      </c>
      <c r="B23" s="112" t="s">
        <v>106</v>
      </c>
      <c r="C23" s="113">
        <v>15000</v>
      </c>
      <c r="D23" s="113">
        <v>10000</v>
      </c>
      <c r="E23" s="113">
        <v>5000</v>
      </c>
    </row>
    <row r="24" spans="1:5" s="48" customFormat="1" ht="31.8" thickBot="1" x14ac:dyDescent="0.35">
      <c r="A24" s="111">
        <v>23</v>
      </c>
      <c r="B24" s="115" t="s">
        <v>107</v>
      </c>
      <c r="C24" s="113">
        <v>70000</v>
      </c>
      <c r="D24" s="113">
        <v>50000</v>
      </c>
      <c r="E24" s="113">
        <v>20000</v>
      </c>
    </row>
    <row r="25" spans="1:5" s="48" customFormat="1" ht="31.8" thickBot="1" x14ac:dyDescent="0.35">
      <c r="A25" s="111">
        <v>24</v>
      </c>
      <c r="B25" s="115" t="s">
        <v>108</v>
      </c>
      <c r="C25" s="113">
        <v>20000</v>
      </c>
      <c r="D25" s="113">
        <v>10000</v>
      </c>
      <c r="E25" s="113">
        <v>10000</v>
      </c>
    </row>
    <row r="26" spans="1:5" s="48" customFormat="1" ht="31.8" thickBot="1" x14ac:dyDescent="0.35">
      <c r="A26" s="111">
        <v>25</v>
      </c>
      <c r="B26" s="115" t="s">
        <v>109</v>
      </c>
      <c r="C26" s="113">
        <v>170000</v>
      </c>
      <c r="D26" s="113">
        <v>120000</v>
      </c>
      <c r="E26" s="113">
        <v>50000</v>
      </c>
    </row>
    <row r="27" spans="1:5" s="48" customFormat="1" ht="16.2" thickBot="1" x14ac:dyDescent="0.35">
      <c r="A27" s="111">
        <v>26</v>
      </c>
      <c r="B27" s="116" t="s">
        <v>110</v>
      </c>
      <c r="C27" s="117">
        <v>25000</v>
      </c>
      <c r="D27" s="113">
        <v>25000</v>
      </c>
      <c r="E27" s="114"/>
    </row>
    <row r="28" spans="1:5" s="48" customFormat="1" ht="16.2" thickBot="1" x14ac:dyDescent="0.35">
      <c r="A28" s="111">
        <v>27</v>
      </c>
      <c r="B28" s="118" t="s">
        <v>111</v>
      </c>
      <c r="C28" s="113">
        <v>35000</v>
      </c>
      <c r="D28" s="113">
        <v>20000</v>
      </c>
      <c r="E28" s="113">
        <v>15000</v>
      </c>
    </row>
    <row r="29" spans="1:5" s="48" customFormat="1" ht="31.8" thickBot="1" x14ac:dyDescent="0.35">
      <c r="A29" s="111">
        <v>28</v>
      </c>
      <c r="B29" s="115" t="s">
        <v>112</v>
      </c>
      <c r="C29" s="113">
        <v>35000</v>
      </c>
      <c r="D29" s="113">
        <v>25000</v>
      </c>
      <c r="E29" s="113">
        <v>10000</v>
      </c>
    </row>
    <row r="30" spans="1:5" s="48" customFormat="1" ht="31.8" thickBot="1" x14ac:dyDescent="0.35">
      <c r="A30" s="111">
        <v>29</v>
      </c>
      <c r="B30" s="115" t="s">
        <v>113</v>
      </c>
      <c r="C30" s="113">
        <v>40000</v>
      </c>
      <c r="D30" s="113">
        <v>20000</v>
      </c>
      <c r="E30" s="113">
        <v>20000</v>
      </c>
    </row>
    <row r="31" spans="1:5" s="48" customFormat="1" ht="16.2" thickBot="1" x14ac:dyDescent="0.35">
      <c r="A31" s="119"/>
      <c r="B31" s="120" t="s">
        <v>114</v>
      </c>
      <c r="C31" s="121">
        <v>3053653</v>
      </c>
      <c r="D31" s="121">
        <v>2278653</v>
      </c>
      <c r="E31" s="121">
        <v>775000</v>
      </c>
    </row>
    <row r="32" spans="1:5" ht="16.2" thickBot="1" x14ac:dyDescent="0.35">
      <c r="A32" s="111">
        <v>30</v>
      </c>
      <c r="B32" s="112" t="s">
        <v>115</v>
      </c>
      <c r="C32" s="122" t="s">
        <v>116</v>
      </c>
      <c r="D32" s="114"/>
      <c r="E32" s="114"/>
    </row>
    <row r="33" spans="1:5" ht="16.2" thickBot="1" x14ac:dyDescent="0.35">
      <c r="A33" s="111">
        <v>31</v>
      </c>
      <c r="B33" s="112" t="s">
        <v>117</v>
      </c>
      <c r="C33" s="110">
        <v>50000</v>
      </c>
      <c r="D33" s="113">
        <v>30000</v>
      </c>
      <c r="E33" s="113">
        <v>20000</v>
      </c>
    </row>
    <row r="34" spans="1:5" ht="16.2" thickBot="1" x14ac:dyDescent="0.35">
      <c r="A34" s="111">
        <v>32</v>
      </c>
      <c r="B34" s="112" t="s">
        <v>118</v>
      </c>
      <c r="C34" s="113">
        <v>220000</v>
      </c>
      <c r="D34" s="113">
        <v>170000</v>
      </c>
      <c r="E34" s="113">
        <v>50000</v>
      </c>
    </row>
    <row r="35" spans="1:5" ht="31.8" thickBot="1" x14ac:dyDescent="0.35">
      <c r="A35" s="111">
        <v>33</v>
      </c>
      <c r="B35" s="115" t="s">
        <v>119</v>
      </c>
      <c r="C35" s="113">
        <v>160000</v>
      </c>
      <c r="D35" s="113">
        <v>130000</v>
      </c>
      <c r="E35" s="113">
        <v>30000</v>
      </c>
    </row>
    <row r="36" spans="1:5" ht="16.2" thickBot="1" x14ac:dyDescent="0.35">
      <c r="A36" s="111">
        <v>34</v>
      </c>
      <c r="B36" s="112" t="s">
        <v>120</v>
      </c>
      <c r="C36" s="123" t="s">
        <v>83</v>
      </c>
      <c r="D36" s="114"/>
      <c r="E36" s="114"/>
    </row>
    <row r="37" spans="1:5" ht="16.2" thickBot="1" x14ac:dyDescent="0.35">
      <c r="A37" s="111">
        <v>35</v>
      </c>
      <c r="B37" s="112" t="s">
        <v>121</v>
      </c>
      <c r="C37" s="123" t="s">
        <v>116</v>
      </c>
      <c r="D37" s="114"/>
      <c r="E37" s="114"/>
    </row>
    <row r="38" spans="1:5" ht="16.2" thickBot="1" x14ac:dyDescent="0.35">
      <c r="A38" s="111">
        <v>36</v>
      </c>
      <c r="B38" s="112" t="s">
        <v>122</v>
      </c>
      <c r="C38" s="113">
        <v>100000</v>
      </c>
      <c r="D38" s="114"/>
      <c r="E38" s="113">
        <v>100000</v>
      </c>
    </row>
    <row r="39" spans="1:5" ht="16.2" thickBot="1" x14ac:dyDescent="0.35">
      <c r="A39" s="111">
        <v>37</v>
      </c>
      <c r="B39" s="112" t="s">
        <v>123</v>
      </c>
      <c r="C39" s="113">
        <v>10000</v>
      </c>
      <c r="D39" s="114"/>
      <c r="E39" s="113">
        <v>10000</v>
      </c>
    </row>
    <row r="40" spans="1:5" ht="16.2" thickBot="1" x14ac:dyDescent="0.35">
      <c r="A40" s="111">
        <v>38</v>
      </c>
      <c r="B40" s="115" t="s">
        <v>124</v>
      </c>
      <c r="C40" s="113">
        <v>123000</v>
      </c>
      <c r="D40" s="124">
        <v>93000</v>
      </c>
      <c r="E40" s="124">
        <v>30000</v>
      </c>
    </row>
    <row r="41" spans="1:5" ht="16.2" thickBot="1" x14ac:dyDescent="0.35">
      <c r="A41" s="119"/>
      <c r="B41" s="120" t="s">
        <v>125</v>
      </c>
      <c r="C41" s="121">
        <v>663000</v>
      </c>
      <c r="D41" s="121">
        <v>423000</v>
      </c>
      <c r="E41" s="121">
        <v>240000</v>
      </c>
    </row>
    <row r="42" spans="1:5" ht="16.2" thickBot="1" x14ac:dyDescent="0.35">
      <c r="A42" s="111">
        <v>39</v>
      </c>
      <c r="B42" s="112" t="s">
        <v>126</v>
      </c>
      <c r="C42" s="132" t="s">
        <v>116</v>
      </c>
      <c r="D42" s="133"/>
      <c r="E42" s="134"/>
    </row>
    <row r="43" spans="1:5" ht="16.2" thickBot="1" x14ac:dyDescent="0.35">
      <c r="A43" s="111">
        <v>40</v>
      </c>
      <c r="B43" s="115" t="s">
        <v>127</v>
      </c>
      <c r="C43" s="132" t="s">
        <v>128</v>
      </c>
      <c r="D43" s="133"/>
      <c r="E43" s="134"/>
    </row>
    <row r="44" spans="1:5" ht="15.75" customHeight="1" thickBot="1" x14ac:dyDescent="0.35">
      <c r="A44" s="119"/>
      <c r="B44" s="120" t="s">
        <v>129</v>
      </c>
      <c r="C44" s="125" t="s">
        <v>130</v>
      </c>
      <c r="D44" s="125" t="s">
        <v>131</v>
      </c>
      <c r="E44" s="125" t="s">
        <v>98</v>
      </c>
    </row>
    <row r="45" spans="1:5" ht="31.8" thickBot="1" x14ac:dyDescent="0.35">
      <c r="A45" s="111">
        <v>41</v>
      </c>
      <c r="B45" s="115" t="s">
        <v>132</v>
      </c>
      <c r="C45" s="113">
        <v>210000</v>
      </c>
      <c r="D45" s="124">
        <v>150000</v>
      </c>
      <c r="E45" s="124">
        <v>60000</v>
      </c>
    </row>
    <row r="46" spans="1:5" ht="30" customHeight="1" thickBot="1" x14ac:dyDescent="0.35">
      <c r="A46" s="111">
        <v>42</v>
      </c>
      <c r="B46" s="115" t="s">
        <v>133</v>
      </c>
      <c r="C46" s="132" t="s">
        <v>83</v>
      </c>
      <c r="D46" s="133"/>
      <c r="E46" s="135"/>
    </row>
    <row r="47" spans="1:5" ht="17.25" customHeight="1" thickBot="1" x14ac:dyDescent="0.35">
      <c r="A47" s="119"/>
      <c r="B47" s="120" t="s">
        <v>134</v>
      </c>
      <c r="C47" s="121">
        <v>210000</v>
      </c>
      <c r="D47" s="121">
        <v>150000</v>
      </c>
      <c r="E47" s="121">
        <v>60000</v>
      </c>
    </row>
    <row r="48" spans="1:5" ht="16.2" thickBot="1" x14ac:dyDescent="0.35">
      <c r="A48" s="111">
        <v>43</v>
      </c>
      <c r="B48" s="112" t="s">
        <v>135</v>
      </c>
      <c r="C48" s="113">
        <v>40000</v>
      </c>
      <c r="D48" s="124">
        <v>40000</v>
      </c>
      <c r="E48" s="123" t="s">
        <v>98</v>
      </c>
    </row>
    <row r="49" spans="1:5" ht="16.2" thickBot="1" x14ac:dyDescent="0.35">
      <c r="A49" s="111">
        <v>44</v>
      </c>
      <c r="B49" s="112" t="s">
        <v>136</v>
      </c>
      <c r="C49" s="113">
        <v>260000</v>
      </c>
      <c r="D49" s="124">
        <v>210000</v>
      </c>
      <c r="E49" s="124">
        <v>50000</v>
      </c>
    </row>
    <row r="50" spans="1:5" ht="16.2" thickBot="1" x14ac:dyDescent="0.35">
      <c r="A50" s="111">
        <v>45</v>
      </c>
      <c r="B50" s="112" t="s">
        <v>137</v>
      </c>
      <c r="C50" s="113">
        <v>30000</v>
      </c>
      <c r="D50" s="124">
        <v>20000</v>
      </c>
      <c r="E50" s="124">
        <v>10000</v>
      </c>
    </row>
    <row r="51" spans="1:5" ht="16.2" thickBot="1" x14ac:dyDescent="0.35">
      <c r="A51" s="119"/>
      <c r="B51" s="120" t="s">
        <v>138</v>
      </c>
      <c r="C51" s="121">
        <v>330000</v>
      </c>
      <c r="D51" s="121">
        <v>270000</v>
      </c>
      <c r="E51" s="121">
        <v>60000</v>
      </c>
    </row>
    <row r="52" spans="1:5" ht="16.2" thickBot="1" x14ac:dyDescent="0.35">
      <c r="A52" s="111">
        <v>46</v>
      </c>
      <c r="B52" s="112" t="s">
        <v>139</v>
      </c>
      <c r="C52" s="113">
        <v>40000</v>
      </c>
      <c r="D52" s="124">
        <v>40000</v>
      </c>
      <c r="E52" s="123" t="s">
        <v>98</v>
      </c>
    </row>
    <row r="53" spans="1:5" ht="16.2" thickBot="1" x14ac:dyDescent="0.35">
      <c r="A53" s="111">
        <v>47</v>
      </c>
      <c r="B53" s="112" t="s">
        <v>140</v>
      </c>
      <c r="C53" s="114">
        <v>0</v>
      </c>
      <c r="D53" s="123"/>
      <c r="E53" s="123"/>
    </row>
    <row r="54" spans="1:5" ht="16.2" thickBot="1" x14ac:dyDescent="0.35">
      <c r="A54" s="111">
        <v>48</v>
      </c>
      <c r="B54" s="112" t="s">
        <v>141</v>
      </c>
      <c r="C54" s="123" t="s">
        <v>83</v>
      </c>
      <c r="D54" s="123"/>
      <c r="E54" s="123"/>
    </row>
    <row r="55" spans="1:5" ht="16.2" thickBot="1" x14ac:dyDescent="0.35">
      <c r="A55" s="119"/>
      <c r="B55" s="120" t="s">
        <v>142</v>
      </c>
      <c r="C55" s="121">
        <v>40000</v>
      </c>
      <c r="D55" s="121">
        <v>40000</v>
      </c>
      <c r="E55" s="127" t="s">
        <v>98</v>
      </c>
    </row>
    <row r="56" spans="1:5" ht="16.2" thickBot="1" x14ac:dyDescent="0.35">
      <c r="A56" s="111">
        <v>49</v>
      </c>
      <c r="B56" s="112" t="s">
        <v>143</v>
      </c>
      <c r="C56" s="113">
        <v>50000</v>
      </c>
      <c r="D56" s="124">
        <v>50000</v>
      </c>
      <c r="E56" s="123"/>
    </row>
    <row r="57" spans="1:5" ht="16.2" thickBot="1" x14ac:dyDescent="0.35">
      <c r="A57" s="119"/>
      <c r="B57" s="120" t="s">
        <v>4</v>
      </c>
      <c r="C57" s="121">
        <v>50000</v>
      </c>
      <c r="D57" s="121">
        <v>50000</v>
      </c>
      <c r="E57" s="125" t="s">
        <v>98</v>
      </c>
    </row>
    <row r="58" spans="1:5" ht="16.2" thickBot="1" x14ac:dyDescent="0.35">
      <c r="A58" s="128">
        <v>50</v>
      </c>
      <c r="B58" s="112" t="s">
        <v>144</v>
      </c>
      <c r="C58" s="113">
        <v>12000</v>
      </c>
      <c r="D58" s="129"/>
      <c r="E58" s="124">
        <v>12000</v>
      </c>
    </row>
    <row r="59" spans="1:5" ht="16.2" thickBot="1" x14ac:dyDescent="0.35">
      <c r="A59" s="119"/>
      <c r="B59" s="120" t="s">
        <v>145</v>
      </c>
      <c r="C59" s="121">
        <v>12000</v>
      </c>
      <c r="D59" s="125" t="s">
        <v>131</v>
      </c>
      <c r="E59" s="121">
        <v>12000</v>
      </c>
    </row>
    <row r="60" spans="1:5" ht="16.2" thickBot="1" x14ac:dyDescent="0.35">
      <c r="A60" s="111">
        <v>51</v>
      </c>
      <c r="B60" s="112" t="s">
        <v>146</v>
      </c>
      <c r="C60" s="113">
        <v>140000</v>
      </c>
      <c r="D60" s="124">
        <v>100000</v>
      </c>
      <c r="E60" s="124">
        <v>40000</v>
      </c>
    </row>
    <row r="61" spans="1:5" ht="16.2" thickBot="1" x14ac:dyDescent="0.35">
      <c r="A61" s="111"/>
      <c r="B61" s="112" t="s">
        <v>147</v>
      </c>
      <c r="C61" s="123" t="s">
        <v>116</v>
      </c>
      <c r="D61" s="123"/>
      <c r="E61" s="123"/>
    </row>
    <row r="62" spans="1:5" ht="16.2" thickBot="1" x14ac:dyDescent="0.35">
      <c r="A62" s="119"/>
      <c r="B62" s="120" t="s">
        <v>148</v>
      </c>
      <c r="C62" s="121">
        <v>140000</v>
      </c>
      <c r="D62" s="121">
        <v>100000</v>
      </c>
      <c r="E62" s="121">
        <v>40000</v>
      </c>
    </row>
    <row r="63" spans="1:5" ht="15" thickBot="1" x14ac:dyDescent="0.35">
      <c r="B63" s="130" t="s">
        <v>149</v>
      </c>
      <c r="C63" s="131">
        <v>4498653</v>
      </c>
      <c r="D63" s="131">
        <v>3311653</v>
      </c>
      <c r="E63" s="131">
        <v>1187000</v>
      </c>
    </row>
    <row r="64" spans="1:5" x14ac:dyDescent="0.3">
      <c r="A64" s="22"/>
      <c r="B64" s="23" t="s">
        <v>5</v>
      </c>
      <c r="C64" s="24" t="e">
        <f>C32+C42+C45+C48+C52+C56+C58+C60+C63</f>
        <v>#VALUE!</v>
      </c>
      <c r="D64" s="24">
        <f t="shared" ref="D64:E64" si="0">D32+D42+D45+D48+D52+D56+D58+D60+D63</f>
        <v>3691653</v>
      </c>
      <c r="E64" s="24" t="e">
        <f t="shared" si="0"/>
        <v>#VALUE!</v>
      </c>
    </row>
    <row r="65" spans="3:3" x14ac:dyDescent="0.3">
      <c r="C65" s="14"/>
    </row>
  </sheetData>
  <mergeCells count="4">
    <mergeCell ref="A1:B1"/>
    <mergeCell ref="C43:E43"/>
    <mergeCell ref="C42:E42"/>
    <mergeCell ref="C46:E46"/>
  </mergeCells>
  <pageMargins left="0" right="0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7"/>
  <sheetViews>
    <sheetView topLeftCell="A52" zoomScaleNormal="100" workbookViewId="0">
      <selection activeCell="I63" sqref="I63"/>
    </sheetView>
  </sheetViews>
  <sheetFormatPr defaultRowHeight="14.4" x14ac:dyDescent="0.3"/>
  <cols>
    <col min="1" max="1" width="3.44140625" customWidth="1"/>
    <col min="2" max="2" width="49.44140625" customWidth="1"/>
    <col min="3" max="3" width="15.44140625" customWidth="1"/>
    <col min="4" max="4" width="15.109375" customWidth="1"/>
    <col min="5" max="5" width="15.44140625" customWidth="1"/>
  </cols>
  <sheetData>
    <row r="1" spans="1:5" ht="15.6" x14ac:dyDescent="0.3">
      <c r="A1" s="59" t="s">
        <v>150</v>
      </c>
      <c r="B1" s="60"/>
      <c r="C1" s="13"/>
      <c r="D1" s="13"/>
      <c r="E1" s="13"/>
    </row>
    <row r="2" spans="1:5" ht="15" thickBot="1" x14ac:dyDescent="0.35">
      <c r="A2" s="25"/>
      <c r="B2" s="16" t="s">
        <v>57</v>
      </c>
      <c r="C2" s="26" t="s">
        <v>2</v>
      </c>
      <c r="D2" s="27">
        <v>10</v>
      </c>
      <c r="E2" s="27">
        <v>21</v>
      </c>
    </row>
    <row r="3" spans="1:5" ht="47.4" thickBot="1" x14ac:dyDescent="0.35">
      <c r="A3" s="108">
        <v>1</v>
      </c>
      <c r="B3" s="68" t="s">
        <v>151</v>
      </c>
      <c r="C3" s="136">
        <v>120000</v>
      </c>
      <c r="D3" s="136">
        <v>80000</v>
      </c>
      <c r="E3" s="136">
        <v>40000</v>
      </c>
    </row>
    <row r="4" spans="1:5" ht="16.2" thickBot="1" x14ac:dyDescent="0.35">
      <c r="A4" s="111">
        <v>2</v>
      </c>
      <c r="B4" s="137" t="s">
        <v>85</v>
      </c>
      <c r="C4" s="138">
        <v>120000</v>
      </c>
      <c r="D4" s="138">
        <v>80000</v>
      </c>
      <c r="E4" s="138">
        <v>40000</v>
      </c>
    </row>
    <row r="5" spans="1:5" ht="16.2" thickBot="1" x14ac:dyDescent="0.35">
      <c r="A5" s="111">
        <v>3</v>
      </c>
      <c r="B5" s="137" t="s">
        <v>86</v>
      </c>
      <c r="C5" s="138">
        <v>30000</v>
      </c>
      <c r="D5" s="138">
        <v>30000</v>
      </c>
      <c r="E5" s="139"/>
    </row>
    <row r="6" spans="1:5" ht="16.2" thickBot="1" x14ac:dyDescent="0.35">
      <c r="A6" s="111">
        <v>5</v>
      </c>
      <c r="B6" s="137" t="s">
        <v>152</v>
      </c>
      <c r="C6" s="138">
        <v>460000</v>
      </c>
      <c r="D6" s="138">
        <v>400000</v>
      </c>
      <c r="E6" s="138">
        <v>60000</v>
      </c>
    </row>
    <row r="7" spans="1:5" ht="31.8" thickBot="1" x14ac:dyDescent="0.35">
      <c r="A7" s="111">
        <v>6</v>
      </c>
      <c r="B7" s="51" t="s">
        <v>153</v>
      </c>
      <c r="C7" s="138">
        <v>100000</v>
      </c>
      <c r="D7" s="138">
        <v>70000</v>
      </c>
      <c r="E7" s="138">
        <v>30000</v>
      </c>
    </row>
    <row r="8" spans="1:5" ht="47.4" thickBot="1" x14ac:dyDescent="0.35">
      <c r="A8" s="111">
        <v>7</v>
      </c>
      <c r="B8" s="51" t="s">
        <v>154</v>
      </c>
      <c r="C8" s="138">
        <v>288000</v>
      </c>
      <c r="D8" s="138">
        <v>188000</v>
      </c>
      <c r="E8" s="138">
        <v>100000</v>
      </c>
    </row>
    <row r="9" spans="1:5" ht="31.8" thickBot="1" x14ac:dyDescent="0.35">
      <c r="A9" s="111">
        <v>8</v>
      </c>
      <c r="B9" s="51" t="s">
        <v>155</v>
      </c>
      <c r="C9" s="138">
        <v>100000</v>
      </c>
      <c r="D9" s="138">
        <v>80000</v>
      </c>
      <c r="E9" s="138">
        <v>20000</v>
      </c>
    </row>
    <row r="10" spans="1:5" ht="31.8" thickBot="1" x14ac:dyDescent="0.35">
      <c r="A10" s="111">
        <v>9</v>
      </c>
      <c r="B10" s="51" t="s">
        <v>92</v>
      </c>
      <c r="C10" s="138">
        <v>80000</v>
      </c>
      <c r="D10" s="138">
        <v>60000</v>
      </c>
      <c r="E10" s="138">
        <v>20000</v>
      </c>
    </row>
    <row r="11" spans="1:5" ht="16.2" thickBot="1" x14ac:dyDescent="0.35">
      <c r="A11" s="111">
        <v>10</v>
      </c>
      <c r="B11" s="137" t="s">
        <v>156</v>
      </c>
      <c r="C11" s="138">
        <v>130000</v>
      </c>
      <c r="D11" s="138">
        <v>100000</v>
      </c>
      <c r="E11" s="138">
        <v>30000</v>
      </c>
    </row>
    <row r="12" spans="1:5" ht="31.8" thickBot="1" x14ac:dyDescent="0.35">
      <c r="A12" s="111">
        <v>11</v>
      </c>
      <c r="B12" s="51" t="s">
        <v>157</v>
      </c>
      <c r="C12" s="138">
        <v>100000</v>
      </c>
      <c r="D12" s="138">
        <v>80000</v>
      </c>
      <c r="E12" s="138">
        <v>20000</v>
      </c>
    </row>
    <row r="13" spans="1:5" ht="16.2" thickBot="1" x14ac:dyDescent="0.35">
      <c r="A13" s="111">
        <v>12</v>
      </c>
      <c r="B13" s="137" t="s">
        <v>158</v>
      </c>
      <c r="C13" s="138">
        <v>60000</v>
      </c>
      <c r="D13" s="138">
        <v>60000</v>
      </c>
      <c r="E13" s="139"/>
    </row>
    <row r="14" spans="1:5" ht="16.2" thickBot="1" x14ac:dyDescent="0.35">
      <c r="A14" s="111">
        <v>13</v>
      </c>
      <c r="B14" s="137" t="s">
        <v>159</v>
      </c>
      <c r="C14" s="138">
        <v>50000</v>
      </c>
      <c r="D14" s="138">
        <v>50000</v>
      </c>
      <c r="E14" s="139"/>
    </row>
    <row r="15" spans="1:5" ht="16.2" thickBot="1" x14ac:dyDescent="0.35">
      <c r="A15" s="111">
        <v>14</v>
      </c>
      <c r="B15" s="137" t="s">
        <v>94</v>
      </c>
      <c r="C15" s="138">
        <v>70000</v>
      </c>
      <c r="D15" s="138">
        <v>60000</v>
      </c>
      <c r="E15" s="138">
        <v>10000</v>
      </c>
    </row>
    <row r="16" spans="1:5" ht="31.8" thickBot="1" x14ac:dyDescent="0.35">
      <c r="A16" s="111">
        <v>15</v>
      </c>
      <c r="B16" s="51" t="s">
        <v>160</v>
      </c>
      <c r="C16" s="138">
        <v>320000</v>
      </c>
      <c r="D16" s="138">
        <v>300000</v>
      </c>
      <c r="E16" s="138">
        <v>20000</v>
      </c>
    </row>
    <row r="17" spans="1:5" ht="31.8" thickBot="1" x14ac:dyDescent="0.35">
      <c r="A17" s="111">
        <v>16</v>
      </c>
      <c r="B17" s="51" t="s">
        <v>161</v>
      </c>
      <c r="C17" s="138">
        <v>60000</v>
      </c>
      <c r="D17" s="138">
        <v>60000</v>
      </c>
      <c r="E17" s="139"/>
    </row>
    <row r="18" spans="1:5" ht="16.2" thickBot="1" x14ac:dyDescent="0.35">
      <c r="A18" s="111">
        <v>17</v>
      </c>
      <c r="B18" s="137" t="s">
        <v>162</v>
      </c>
      <c r="C18" s="138">
        <v>80000</v>
      </c>
      <c r="D18" s="138">
        <v>50000</v>
      </c>
      <c r="E18" s="138">
        <v>30000</v>
      </c>
    </row>
    <row r="19" spans="1:5" ht="16.2" thickBot="1" x14ac:dyDescent="0.35">
      <c r="A19" s="111">
        <v>18</v>
      </c>
      <c r="B19" s="137" t="s">
        <v>163</v>
      </c>
      <c r="C19" s="138">
        <v>30000</v>
      </c>
      <c r="D19" s="139"/>
      <c r="E19" s="138">
        <v>30000</v>
      </c>
    </row>
    <row r="20" spans="1:5" ht="31.8" thickBot="1" x14ac:dyDescent="0.35">
      <c r="A20" s="111">
        <v>19</v>
      </c>
      <c r="B20" s="51" t="s">
        <v>107</v>
      </c>
      <c r="C20" s="138">
        <v>300000</v>
      </c>
      <c r="D20" s="138">
        <v>200000</v>
      </c>
      <c r="E20" s="138">
        <v>100000</v>
      </c>
    </row>
    <row r="21" spans="1:5" ht="31.8" thickBot="1" x14ac:dyDescent="0.35">
      <c r="A21" s="111">
        <v>20</v>
      </c>
      <c r="B21" s="51" t="s">
        <v>108</v>
      </c>
      <c r="C21" s="138">
        <v>80000</v>
      </c>
      <c r="D21" s="138">
        <v>50000</v>
      </c>
      <c r="E21" s="138">
        <v>30000</v>
      </c>
    </row>
    <row r="22" spans="1:5" ht="31.8" thickBot="1" x14ac:dyDescent="0.35">
      <c r="A22" s="111">
        <v>21</v>
      </c>
      <c r="B22" s="51" t="s">
        <v>101</v>
      </c>
      <c r="C22" s="138">
        <v>120000</v>
      </c>
      <c r="D22" s="138">
        <v>70000</v>
      </c>
      <c r="E22" s="138">
        <v>50000</v>
      </c>
    </row>
    <row r="23" spans="1:5" ht="31.8" thickBot="1" x14ac:dyDescent="0.35">
      <c r="A23" s="111">
        <v>22</v>
      </c>
      <c r="B23" s="51" t="s">
        <v>103</v>
      </c>
      <c r="C23" s="138">
        <v>100000</v>
      </c>
      <c r="D23" s="138">
        <v>80000</v>
      </c>
      <c r="E23" s="138">
        <v>20000</v>
      </c>
    </row>
    <row r="24" spans="1:5" ht="16.2" thickBot="1" x14ac:dyDescent="0.35">
      <c r="A24" s="111">
        <v>23</v>
      </c>
      <c r="B24" s="137" t="s">
        <v>164</v>
      </c>
      <c r="C24" s="138">
        <v>10000</v>
      </c>
      <c r="D24" s="139"/>
      <c r="E24" s="138">
        <v>10000</v>
      </c>
    </row>
    <row r="25" spans="1:5" ht="31.8" thickBot="1" x14ac:dyDescent="0.35">
      <c r="A25" s="111">
        <v>24</v>
      </c>
      <c r="B25" s="51" t="s">
        <v>165</v>
      </c>
      <c r="C25" s="138">
        <v>10000</v>
      </c>
      <c r="D25" s="139"/>
      <c r="E25" s="138">
        <v>10000</v>
      </c>
    </row>
    <row r="26" spans="1:5" ht="31.8" thickBot="1" x14ac:dyDescent="0.35">
      <c r="A26" s="111">
        <v>25</v>
      </c>
      <c r="B26" s="51" t="s">
        <v>166</v>
      </c>
      <c r="C26" s="138">
        <v>70000</v>
      </c>
      <c r="D26" s="138">
        <v>60000</v>
      </c>
      <c r="E26" s="138">
        <v>10000</v>
      </c>
    </row>
    <row r="27" spans="1:5" ht="31.8" thickBot="1" x14ac:dyDescent="0.35">
      <c r="A27" s="111">
        <v>26</v>
      </c>
      <c r="B27" s="51" t="s">
        <v>109</v>
      </c>
      <c r="C27" s="138">
        <v>90000</v>
      </c>
      <c r="D27" s="138">
        <v>60000</v>
      </c>
      <c r="E27" s="138">
        <v>30000</v>
      </c>
    </row>
    <row r="28" spans="1:5" ht="31.8" thickBot="1" x14ac:dyDescent="0.35">
      <c r="A28" s="111">
        <v>27</v>
      </c>
      <c r="B28" s="51" t="s">
        <v>112</v>
      </c>
      <c r="C28" s="138">
        <v>50000</v>
      </c>
      <c r="D28" s="138">
        <v>30000</v>
      </c>
      <c r="E28" s="138">
        <v>20000</v>
      </c>
    </row>
    <row r="29" spans="1:5" ht="16.2" thickBot="1" x14ac:dyDescent="0.35">
      <c r="A29" s="111">
        <v>28</v>
      </c>
      <c r="B29" s="137" t="s">
        <v>111</v>
      </c>
      <c r="C29" s="138">
        <v>130000</v>
      </c>
      <c r="D29" s="138">
        <v>100000</v>
      </c>
      <c r="E29" s="138">
        <v>30000</v>
      </c>
    </row>
    <row r="30" spans="1:5" ht="16.2" thickBot="1" x14ac:dyDescent="0.35">
      <c r="A30" s="119"/>
      <c r="B30" s="140" t="s">
        <v>114</v>
      </c>
      <c r="C30" s="141">
        <v>3158000</v>
      </c>
      <c r="D30" s="141">
        <v>2398000</v>
      </c>
      <c r="E30" s="141">
        <v>760000</v>
      </c>
    </row>
    <row r="31" spans="1:5" ht="16.2" thickBot="1" x14ac:dyDescent="0.35">
      <c r="A31" s="111">
        <v>29</v>
      </c>
      <c r="B31" s="137" t="s">
        <v>115</v>
      </c>
      <c r="C31" s="65" t="s">
        <v>116</v>
      </c>
      <c r="D31" s="139"/>
      <c r="E31" s="139"/>
    </row>
    <row r="32" spans="1:5" ht="16.2" thickBot="1" x14ac:dyDescent="0.35">
      <c r="A32" s="111">
        <v>30</v>
      </c>
      <c r="B32" s="137" t="s">
        <v>167</v>
      </c>
      <c r="C32" s="136">
        <v>120000</v>
      </c>
      <c r="D32" s="138">
        <v>90000</v>
      </c>
      <c r="E32" s="138">
        <v>30000</v>
      </c>
    </row>
    <row r="33" spans="1:5" ht="16.2" thickBot="1" x14ac:dyDescent="0.35">
      <c r="A33" s="111">
        <v>31</v>
      </c>
      <c r="B33" s="137" t="s">
        <v>168</v>
      </c>
      <c r="C33" s="138">
        <v>223655</v>
      </c>
      <c r="D33" s="138">
        <v>173655</v>
      </c>
      <c r="E33" s="138">
        <v>50000</v>
      </c>
    </row>
    <row r="34" spans="1:5" ht="31.8" thickBot="1" x14ac:dyDescent="0.35">
      <c r="A34" s="111">
        <v>32</v>
      </c>
      <c r="B34" s="51" t="s">
        <v>169</v>
      </c>
      <c r="C34" s="138">
        <v>200000</v>
      </c>
      <c r="D34" s="138">
        <v>150000</v>
      </c>
      <c r="E34" s="138">
        <v>50000</v>
      </c>
    </row>
    <row r="35" spans="1:5" ht="16.2" thickBot="1" x14ac:dyDescent="0.35">
      <c r="A35" s="111">
        <v>33</v>
      </c>
      <c r="B35" s="137" t="s">
        <v>120</v>
      </c>
      <c r="C35" s="142" t="s">
        <v>83</v>
      </c>
      <c r="D35" s="139"/>
      <c r="E35" s="139"/>
    </row>
    <row r="36" spans="1:5" ht="16.2" thickBot="1" x14ac:dyDescent="0.35">
      <c r="A36" s="111">
        <v>34</v>
      </c>
      <c r="B36" s="137" t="s">
        <v>121</v>
      </c>
      <c r="C36" s="142" t="s">
        <v>83</v>
      </c>
      <c r="D36" s="139"/>
      <c r="E36" s="139"/>
    </row>
    <row r="37" spans="1:5" ht="16.2" thickBot="1" x14ac:dyDescent="0.35">
      <c r="A37" s="111">
        <v>35</v>
      </c>
      <c r="B37" s="137" t="s">
        <v>122</v>
      </c>
      <c r="C37" s="138">
        <v>200000</v>
      </c>
      <c r="D37" s="138">
        <v>150000</v>
      </c>
      <c r="E37" s="138">
        <v>50000</v>
      </c>
    </row>
    <row r="38" spans="1:5" ht="16.2" thickBot="1" x14ac:dyDescent="0.35">
      <c r="A38" s="111">
        <v>36</v>
      </c>
      <c r="B38" s="51" t="s">
        <v>170</v>
      </c>
      <c r="C38" s="138">
        <v>150000</v>
      </c>
      <c r="D38" s="138">
        <v>80000</v>
      </c>
      <c r="E38" s="138">
        <v>70000</v>
      </c>
    </row>
    <row r="39" spans="1:5" ht="16.2" thickBot="1" x14ac:dyDescent="0.35">
      <c r="A39" s="119"/>
      <c r="B39" s="140" t="s">
        <v>125</v>
      </c>
      <c r="C39" s="141">
        <v>893655</v>
      </c>
      <c r="D39" s="141">
        <v>643655</v>
      </c>
      <c r="E39" s="141">
        <v>250000</v>
      </c>
    </row>
    <row r="40" spans="1:5" ht="16.2" thickBot="1" x14ac:dyDescent="0.35">
      <c r="A40" s="111">
        <v>37</v>
      </c>
      <c r="B40" s="137" t="s">
        <v>126</v>
      </c>
      <c r="C40" s="142" t="s">
        <v>83</v>
      </c>
      <c r="D40" s="142"/>
      <c r="E40" s="142" t="s">
        <v>171</v>
      </c>
    </row>
    <row r="41" spans="1:5" ht="17.25" customHeight="1" thickBot="1" x14ac:dyDescent="0.35">
      <c r="A41" s="111">
        <v>38</v>
      </c>
      <c r="B41" s="51" t="s">
        <v>127</v>
      </c>
      <c r="C41" s="142" t="s">
        <v>83</v>
      </c>
      <c r="D41" s="142"/>
      <c r="E41" s="142"/>
    </row>
    <row r="42" spans="1:5" ht="16.2" thickBot="1" x14ac:dyDescent="0.35">
      <c r="A42" s="119"/>
      <c r="B42" s="140" t="s">
        <v>129</v>
      </c>
      <c r="C42" s="143" t="s">
        <v>171</v>
      </c>
      <c r="D42" s="143" t="s">
        <v>171</v>
      </c>
      <c r="E42" s="143" t="s">
        <v>171</v>
      </c>
    </row>
    <row r="43" spans="1:5" ht="28.95" customHeight="1" thickBot="1" x14ac:dyDescent="0.35">
      <c r="A43" s="111">
        <v>39</v>
      </c>
      <c r="B43" s="51" t="s">
        <v>132</v>
      </c>
      <c r="C43" s="138">
        <v>210000</v>
      </c>
      <c r="D43" s="144">
        <v>150000</v>
      </c>
      <c r="E43" s="144">
        <v>60000</v>
      </c>
    </row>
    <row r="44" spans="1:5" ht="19.5" customHeight="1" thickBot="1" x14ac:dyDescent="0.35">
      <c r="A44" s="111">
        <v>40</v>
      </c>
      <c r="B44" s="51" t="s">
        <v>133</v>
      </c>
      <c r="C44" s="142" t="s">
        <v>83</v>
      </c>
      <c r="D44" s="142" t="s">
        <v>171</v>
      </c>
      <c r="E44" s="142"/>
    </row>
    <row r="45" spans="1:5" ht="16.2" thickBot="1" x14ac:dyDescent="0.35">
      <c r="A45" s="119"/>
      <c r="B45" s="140" t="s">
        <v>134</v>
      </c>
      <c r="C45" s="141">
        <v>210000</v>
      </c>
      <c r="D45" s="141">
        <v>150000</v>
      </c>
      <c r="E45" s="141">
        <v>60000</v>
      </c>
    </row>
    <row r="46" spans="1:5" ht="16.2" thickBot="1" x14ac:dyDescent="0.35">
      <c r="A46" s="111">
        <v>41</v>
      </c>
      <c r="B46" s="137" t="s">
        <v>135</v>
      </c>
      <c r="C46" s="138">
        <v>50000</v>
      </c>
      <c r="D46" s="144">
        <v>50000</v>
      </c>
      <c r="E46" s="142"/>
    </row>
    <row r="47" spans="1:5" ht="16.2" thickBot="1" x14ac:dyDescent="0.35">
      <c r="A47" s="111">
        <v>42</v>
      </c>
      <c r="B47" s="137" t="s">
        <v>172</v>
      </c>
      <c r="C47" s="138">
        <v>20000</v>
      </c>
      <c r="D47" s="144">
        <v>20000</v>
      </c>
      <c r="E47" s="142"/>
    </row>
    <row r="48" spans="1:5" ht="16.2" thickBot="1" x14ac:dyDescent="0.35">
      <c r="A48" s="111">
        <v>43</v>
      </c>
      <c r="B48" s="137" t="s">
        <v>137</v>
      </c>
      <c r="C48" s="138">
        <v>30000</v>
      </c>
      <c r="D48" s="144">
        <v>30000</v>
      </c>
      <c r="E48" s="142" t="s">
        <v>171</v>
      </c>
    </row>
    <row r="49" spans="1:5" ht="16.2" thickBot="1" x14ac:dyDescent="0.35">
      <c r="A49" s="119"/>
      <c r="B49" s="140" t="s">
        <v>138</v>
      </c>
      <c r="C49" s="141">
        <v>100000</v>
      </c>
      <c r="D49" s="141">
        <v>100000</v>
      </c>
      <c r="E49" s="143" t="s">
        <v>171</v>
      </c>
    </row>
    <row r="50" spans="1:5" ht="16.2" thickBot="1" x14ac:dyDescent="0.35">
      <c r="A50" s="111">
        <v>44</v>
      </c>
      <c r="B50" s="137" t="s">
        <v>173</v>
      </c>
      <c r="C50" s="138">
        <v>50000</v>
      </c>
      <c r="D50" s="144">
        <v>50000</v>
      </c>
      <c r="E50" s="142"/>
    </row>
    <row r="51" spans="1:5" ht="16.2" thickBot="1" x14ac:dyDescent="0.35">
      <c r="A51" s="111">
        <v>45</v>
      </c>
      <c r="B51" s="137" t="s">
        <v>140</v>
      </c>
      <c r="C51" s="138">
        <v>35000</v>
      </c>
      <c r="D51" s="144">
        <v>35000</v>
      </c>
      <c r="E51" s="142"/>
    </row>
    <row r="52" spans="1:5" ht="16.2" thickBot="1" x14ac:dyDescent="0.35">
      <c r="A52" s="111">
        <v>46</v>
      </c>
      <c r="B52" s="137" t="s">
        <v>141</v>
      </c>
      <c r="C52" s="142" t="s">
        <v>116</v>
      </c>
      <c r="D52" s="142"/>
      <c r="E52" s="142"/>
    </row>
    <row r="53" spans="1:5" ht="16.2" thickBot="1" x14ac:dyDescent="0.35">
      <c r="A53" s="119"/>
      <c r="B53" s="140" t="s">
        <v>142</v>
      </c>
      <c r="C53" s="141">
        <v>85000</v>
      </c>
      <c r="D53" s="141">
        <v>85000</v>
      </c>
      <c r="E53" s="143" t="s">
        <v>171</v>
      </c>
    </row>
    <row r="54" spans="1:5" ht="16.2" thickBot="1" x14ac:dyDescent="0.35">
      <c r="A54" s="128">
        <v>47</v>
      </c>
      <c r="B54" s="137" t="s">
        <v>144</v>
      </c>
      <c r="C54" s="138">
        <v>12000</v>
      </c>
      <c r="D54" s="129"/>
      <c r="E54" s="124">
        <v>12000</v>
      </c>
    </row>
    <row r="55" spans="1:5" ht="16.2" thickBot="1" x14ac:dyDescent="0.35">
      <c r="A55" s="119"/>
      <c r="B55" s="140" t="s">
        <v>145</v>
      </c>
      <c r="C55" s="121">
        <v>12000</v>
      </c>
      <c r="D55" s="125" t="s">
        <v>171</v>
      </c>
      <c r="E55" s="121">
        <v>12000</v>
      </c>
    </row>
    <row r="56" spans="1:5" ht="16.2" thickBot="1" x14ac:dyDescent="0.35">
      <c r="A56" s="111">
        <v>48</v>
      </c>
      <c r="B56" s="137" t="s">
        <v>146</v>
      </c>
      <c r="C56" s="138">
        <v>80000</v>
      </c>
      <c r="D56" s="144">
        <v>60000</v>
      </c>
      <c r="E56" s="144">
        <v>20000</v>
      </c>
    </row>
    <row r="57" spans="1:5" ht="16.2" thickBot="1" x14ac:dyDescent="0.35">
      <c r="A57" s="119"/>
      <c r="B57" s="140" t="s">
        <v>147</v>
      </c>
      <c r="C57" s="141">
        <v>80000</v>
      </c>
      <c r="D57" s="141">
        <v>60000</v>
      </c>
      <c r="E57" s="141">
        <v>20000</v>
      </c>
    </row>
    <row r="58" spans="1:5" ht="16.2" thickBot="1" x14ac:dyDescent="0.35">
      <c r="A58" s="111">
        <v>49</v>
      </c>
      <c r="B58" s="137" t="s">
        <v>148</v>
      </c>
      <c r="C58" s="126" t="s">
        <v>174</v>
      </c>
      <c r="D58" s="142"/>
      <c r="E58" s="142"/>
    </row>
    <row r="59" spans="1:5" ht="16.2" thickBot="1" x14ac:dyDescent="0.35">
      <c r="A59" s="111">
        <v>50</v>
      </c>
      <c r="B59" s="137" t="s">
        <v>175</v>
      </c>
      <c r="C59" s="126" t="s">
        <v>174</v>
      </c>
      <c r="D59" s="142"/>
      <c r="E59" s="142"/>
    </row>
    <row r="60" spans="1:5" ht="16.2" thickBot="1" x14ac:dyDescent="0.35">
      <c r="A60" s="111">
        <v>51</v>
      </c>
      <c r="B60" s="137" t="s">
        <v>176</v>
      </c>
      <c r="C60" s="126" t="s">
        <v>174</v>
      </c>
      <c r="D60" s="142"/>
      <c r="E60" s="142"/>
    </row>
    <row r="61" spans="1:5" ht="16.2" thickBot="1" x14ac:dyDescent="0.35">
      <c r="A61" s="111">
        <v>52</v>
      </c>
      <c r="B61" s="137" t="s">
        <v>177</v>
      </c>
      <c r="C61" s="126" t="s">
        <v>174</v>
      </c>
      <c r="D61" s="142"/>
      <c r="E61" s="142"/>
    </row>
    <row r="62" spans="1:5" ht="16.2" thickBot="1" x14ac:dyDescent="0.35">
      <c r="A62" s="111">
        <v>53</v>
      </c>
      <c r="B62" s="137" t="s">
        <v>178</v>
      </c>
      <c r="C62" s="138">
        <v>160000</v>
      </c>
      <c r="D62" s="144">
        <v>120000</v>
      </c>
      <c r="E62" s="144">
        <v>40000</v>
      </c>
    </row>
    <row r="63" spans="1:5" ht="16.2" thickBot="1" x14ac:dyDescent="0.35">
      <c r="A63" s="111">
        <v>54</v>
      </c>
      <c r="B63" s="137" t="s">
        <v>179</v>
      </c>
      <c r="C63" s="142"/>
      <c r="D63" s="142"/>
      <c r="E63" s="142"/>
    </row>
    <row r="64" spans="1:5" ht="16.2" thickBot="1" x14ac:dyDescent="0.35">
      <c r="A64" s="119"/>
      <c r="B64" s="140" t="s">
        <v>151</v>
      </c>
      <c r="C64" s="141">
        <v>160000</v>
      </c>
      <c r="D64" s="141">
        <v>120000</v>
      </c>
      <c r="E64" s="141">
        <v>40000</v>
      </c>
    </row>
    <row r="65" spans="2:5" ht="18.600000000000001" thickBot="1" x14ac:dyDescent="0.35">
      <c r="B65" s="145" t="s">
        <v>149</v>
      </c>
      <c r="C65" s="146">
        <v>4698655</v>
      </c>
      <c r="D65" s="146">
        <v>3556655</v>
      </c>
      <c r="E65" s="146">
        <v>1142000</v>
      </c>
    </row>
    <row r="66" spans="2:5" x14ac:dyDescent="0.3">
      <c r="C66" s="1"/>
    </row>
    <row r="67" spans="2:5" x14ac:dyDescent="0.3">
      <c r="C67" s="1"/>
    </row>
  </sheetData>
  <mergeCells count="1">
    <mergeCell ref="A1:B1"/>
  </mergeCells>
  <pageMargins left="0" right="0" top="0.35433070866141736" bottom="0.19685039370078741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2"/>
  <sheetViews>
    <sheetView topLeftCell="A52" zoomScaleNormal="100" workbookViewId="0">
      <selection activeCell="G68" sqref="G68"/>
    </sheetView>
  </sheetViews>
  <sheetFormatPr defaultRowHeight="14.4" x14ac:dyDescent="0.3"/>
  <cols>
    <col min="1" max="1" width="2.6640625" customWidth="1"/>
    <col min="2" max="2" width="59" customWidth="1"/>
    <col min="3" max="3" width="12.88671875" customWidth="1"/>
    <col min="4" max="4" width="12.33203125" customWidth="1"/>
    <col min="5" max="5" width="11.33203125" customWidth="1"/>
    <col min="6" max="6" width="16" customWidth="1"/>
  </cols>
  <sheetData>
    <row r="1" spans="1:5" x14ac:dyDescent="0.3">
      <c r="A1" s="61" t="s">
        <v>51</v>
      </c>
      <c r="B1" s="62"/>
      <c r="C1" s="16"/>
      <c r="D1" s="17"/>
      <c r="E1" s="17"/>
    </row>
    <row r="2" spans="1:5" ht="15" thickBot="1" x14ac:dyDescent="0.35">
      <c r="A2" s="18"/>
      <c r="B2" s="16" t="s">
        <v>57</v>
      </c>
      <c r="C2" s="49" t="s">
        <v>2</v>
      </c>
      <c r="D2" s="19">
        <v>10</v>
      </c>
      <c r="E2" s="19" t="s">
        <v>3</v>
      </c>
    </row>
    <row r="3" spans="1:5" ht="16.2" thickBot="1" x14ac:dyDescent="0.35">
      <c r="A3" s="147">
        <v>1</v>
      </c>
      <c r="B3" s="148" t="s">
        <v>180</v>
      </c>
      <c r="C3" s="149">
        <v>270000</v>
      </c>
      <c r="D3" s="150">
        <v>170000</v>
      </c>
      <c r="E3" s="150">
        <v>100000</v>
      </c>
    </row>
    <row r="4" spans="1:5" ht="16.2" thickBot="1" x14ac:dyDescent="0.35">
      <c r="A4" s="151">
        <v>2</v>
      </c>
      <c r="B4" s="51" t="s">
        <v>85</v>
      </c>
      <c r="C4" s="152">
        <v>130000</v>
      </c>
      <c r="D4" s="153">
        <v>80000</v>
      </c>
      <c r="E4" s="153">
        <v>50000</v>
      </c>
    </row>
    <row r="5" spans="1:5" ht="16.2" thickBot="1" x14ac:dyDescent="0.35">
      <c r="A5" s="151">
        <v>3</v>
      </c>
      <c r="B5" s="51" t="s">
        <v>181</v>
      </c>
      <c r="C5" s="152">
        <v>100000</v>
      </c>
      <c r="D5" s="153">
        <v>80000</v>
      </c>
      <c r="E5" s="153">
        <v>20000</v>
      </c>
    </row>
    <row r="6" spans="1:5" ht="31.8" thickBot="1" x14ac:dyDescent="0.35">
      <c r="A6" s="151">
        <v>4</v>
      </c>
      <c r="B6" s="51" t="s">
        <v>90</v>
      </c>
      <c r="C6" s="152">
        <v>120000</v>
      </c>
      <c r="D6" s="153">
        <v>70000</v>
      </c>
      <c r="E6" s="153">
        <v>50000</v>
      </c>
    </row>
    <row r="7" spans="1:5" ht="31.8" thickBot="1" x14ac:dyDescent="0.35">
      <c r="A7" s="151">
        <v>5</v>
      </c>
      <c r="B7" s="51" t="s">
        <v>182</v>
      </c>
      <c r="C7" s="152">
        <v>350000</v>
      </c>
      <c r="D7" s="153">
        <v>250000</v>
      </c>
      <c r="E7" s="153">
        <v>100000</v>
      </c>
    </row>
    <row r="8" spans="1:5" ht="16.2" thickBot="1" x14ac:dyDescent="0.35">
      <c r="A8" s="151">
        <v>6</v>
      </c>
      <c r="B8" s="51" t="s">
        <v>100</v>
      </c>
      <c r="C8" s="152">
        <v>70000</v>
      </c>
      <c r="D8" s="153">
        <v>50000</v>
      </c>
      <c r="E8" s="153">
        <v>20000</v>
      </c>
    </row>
    <row r="9" spans="1:5" ht="31.8" thickBot="1" x14ac:dyDescent="0.35">
      <c r="A9" s="151">
        <v>7</v>
      </c>
      <c r="B9" s="51" t="s">
        <v>153</v>
      </c>
      <c r="C9" s="152">
        <v>120000</v>
      </c>
      <c r="D9" s="153">
        <v>80000</v>
      </c>
      <c r="E9" s="153">
        <v>40000</v>
      </c>
    </row>
    <row r="10" spans="1:5" ht="18.75" customHeight="1" thickBot="1" x14ac:dyDescent="0.35">
      <c r="A10" s="151">
        <v>8</v>
      </c>
      <c r="B10" s="51" t="s">
        <v>183</v>
      </c>
      <c r="C10" s="152">
        <v>70000</v>
      </c>
      <c r="D10" s="153">
        <v>50000</v>
      </c>
      <c r="E10" s="153">
        <v>20000</v>
      </c>
    </row>
    <row r="11" spans="1:5" ht="31.8" thickBot="1" x14ac:dyDescent="0.35">
      <c r="A11" s="151">
        <v>9</v>
      </c>
      <c r="B11" s="51" t="s">
        <v>184</v>
      </c>
      <c r="C11" s="152">
        <v>100000</v>
      </c>
      <c r="D11" s="153">
        <v>80000</v>
      </c>
      <c r="E11" s="153">
        <v>20000</v>
      </c>
    </row>
    <row r="12" spans="1:5" ht="18" customHeight="1" thickBot="1" x14ac:dyDescent="0.35">
      <c r="A12" s="151">
        <v>10</v>
      </c>
      <c r="B12" s="51" t="s">
        <v>185</v>
      </c>
      <c r="C12" s="152">
        <v>150000</v>
      </c>
      <c r="D12" s="153">
        <v>120000</v>
      </c>
      <c r="E12" s="153">
        <v>30000</v>
      </c>
    </row>
    <row r="13" spans="1:5" ht="31.8" thickBot="1" x14ac:dyDescent="0.35">
      <c r="A13" s="151">
        <v>11</v>
      </c>
      <c r="B13" s="51" t="s">
        <v>186</v>
      </c>
      <c r="C13" s="152">
        <v>120000</v>
      </c>
      <c r="D13" s="153">
        <v>100000</v>
      </c>
      <c r="E13" s="153">
        <v>20000</v>
      </c>
    </row>
    <row r="14" spans="1:5" ht="31.8" thickBot="1" x14ac:dyDescent="0.35">
      <c r="A14" s="151">
        <v>12</v>
      </c>
      <c r="B14" s="51" t="s">
        <v>112</v>
      </c>
      <c r="C14" s="152">
        <v>50000</v>
      </c>
      <c r="D14" s="153">
        <v>30000</v>
      </c>
      <c r="E14" s="153">
        <v>20000</v>
      </c>
    </row>
    <row r="15" spans="1:5" ht="31.8" thickBot="1" x14ac:dyDescent="0.35">
      <c r="A15" s="151">
        <v>13</v>
      </c>
      <c r="B15" s="51" t="s">
        <v>187</v>
      </c>
      <c r="C15" s="152">
        <v>150000</v>
      </c>
      <c r="D15" s="153">
        <v>100000</v>
      </c>
      <c r="E15" s="153">
        <v>50000</v>
      </c>
    </row>
    <row r="16" spans="1:5" ht="31.8" thickBot="1" x14ac:dyDescent="0.35">
      <c r="A16" s="151">
        <v>14</v>
      </c>
      <c r="B16" s="51" t="s">
        <v>188</v>
      </c>
      <c r="C16" s="152">
        <v>55000</v>
      </c>
      <c r="D16" s="153">
        <v>40000</v>
      </c>
      <c r="E16" s="153">
        <v>15000</v>
      </c>
    </row>
    <row r="17" spans="1:5" ht="16.2" thickBot="1" x14ac:dyDescent="0.35">
      <c r="A17" s="151">
        <v>15</v>
      </c>
      <c r="B17" s="51" t="s">
        <v>94</v>
      </c>
      <c r="C17" s="152">
        <v>50000</v>
      </c>
      <c r="D17" s="153">
        <v>30000</v>
      </c>
      <c r="E17" s="153">
        <v>20000</v>
      </c>
    </row>
    <row r="18" spans="1:5" ht="31.8" thickBot="1" x14ac:dyDescent="0.35">
      <c r="A18" s="151">
        <v>16</v>
      </c>
      <c r="B18" s="51" t="s">
        <v>189</v>
      </c>
      <c r="C18" s="152">
        <v>100000</v>
      </c>
      <c r="D18" s="153">
        <v>80000</v>
      </c>
      <c r="E18" s="153">
        <v>20000</v>
      </c>
    </row>
    <row r="19" spans="1:5" ht="16.2" thickBot="1" x14ac:dyDescent="0.35">
      <c r="A19" s="151">
        <v>17</v>
      </c>
      <c r="B19" s="51" t="s">
        <v>190</v>
      </c>
      <c r="C19" s="152">
        <v>30000</v>
      </c>
      <c r="D19" s="153">
        <v>30000</v>
      </c>
      <c r="E19" s="154" t="s">
        <v>191</v>
      </c>
    </row>
    <row r="20" spans="1:5" ht="16.2" thickBot="1" x14ac:dyDescent="0.35">
      <c r="A20" s="151">
        <v>18</v>
      </c>
      <c r="B20" s="51" t="s">
        <v>192</v>
      </c>
      <c r="C20" s="152">
        <v>25000</v>
      </c>
      <c r="D20" s="153">
        <v>25000</v>
      </c>
      <c r="E20" s="154" t="s">
        <v>191</v>
      </c>
    </row>
    <row r="21" spans="1:5" ht="16.2" thickBot="1" x14ac:dyDescent="0.35">
      <c r="A21" s="151">
        <v>19</v>
      </c>
      <c r="B21" s="51" t="s">
        <v>86</v>
      </c>
      <c r="C21" s="152">
        <v>20000</v>
      </c>
      <c r="D21" s="154"/>
      <c r="E21" s="153">
        <v>20000</v>
      </c>
    </row>
    <row r="22" spans="1:5" ht="16.2" thickBot="1" x14ac:dyDescent="0.35">
      <c r="A22" s="151">
        <v>20</v>
      </c>
      <c r="B22" s="51" t="s">
        <v>152</v>
      </c>
      <c r="C22" s="152">
        <v>450000</v>
      </c>
      <c r="D22" s="153">
        <v>300000</v>
      </c>
      <c r="E22" s="153">
        <v>150000</v>
      </c>
    </row>
    <row r="23" spans="1:5" ht="16.2" thickBot="1" x14ac:dyDescent="0.35">
      <c r="A23" s="151">
        <v>21</v>
      </c>
      <c r="B23" s="51" t="s">
        <v>193</v>
      </c>
      <c r="C23" s="152">
        <v>50000</v>
      </c>
      <c r="D23" s="153">
        <v>30000</v>
      </c>
      <c r="E23" s="153">
        <v>20000</v>
      </c>
    </row>
    <row r="24" spans="1:5" ht="16.2" thickBot="1" x14ac:dyDescent="0.35">
      <c r="A24" s="151">
        <v>22</v>
      </c>
      <c r="B24" s="51" t="s">
        <v>162</v>
      </c>
      <c r="C24" s="152">
        <v>50000</v>
      </c>
      <c r="D24" s="153">
        <v>50000</v>
      </c>
      <c r="E24" s="154" t="s">
        <v>191</v>
      </c>
    </row>
    <row r="25" spans="1:5" ht="16.2" thickBot="1" x14ac:dyDescent="0.35">
      <c r="A25" s="151">
        <v>23</v>
      </c>
      <c r="B25" s="51" t="s">
        <v>194</v>
      </c>
      <c r="C25" s="152">
        <v>50000</v>
      </c>
      <c r="D25" s="153">
        <v>50000</v>
      </c>
      <c r="E25" s="154"/>
    </row>
    <row r="26" spans="1:5" ht="31.8" thickBot="1" x14ac:dyDescent="0.35">
      <c r="A26" s="151">
        <v>24</v>
      </c>
      <c r="B26" s="51" t="s">
        <v>195</v>
      </c>
      <c r="C26" s="152">
        <v>250000</v>
      </c>
      <c r="D26" s="153">
        <v>200000</v>
      </c>
      <c r="E26" s="153">
        <v>50000</v>
      </c>
    </row>
    <row r="27" spans="1:5" ht="31.8" thickBot="1" x14ac:dyDescent="0.35">
      <c r="A27" s="151">
        <v>25</v>
      </c>
      <c r="B27" s="51" t="s">
        <v>108</v>
      </c>
      <c r="C27" s="152">
        <v>75000</v>
      </c>
      <c r="D27" s="153">
        <v>30000</v>
      </c>
      <c r="E27" s="153">
        <v>45000</v>
      </c>
    </row>
    <row r="28" spans="1:5" ht="16.2" thickBot="1" x14ac:dyDescent="0.35">
      <c r="A28" s="151">
        <v>26</v>
      </c>
      <c r="B28" s="51" t="s">
        <v>196</v>
      </c>
      <c r="C28" s="152">
        <v>50000</v>
      </c>
      <c r="D28" s="153">
        <v>50000</v>
      </c>
      <c r="E28" s="154"/>
    </row>
    <row r="29" spans="1:5" ht="16.2" thickBot="1" x14ac:dyDescent="0.35">
      <c r="A29" s="151">
        <v>27</v>
      </c>
      <c r="B29" s="51" t="s">
        <v>197</v>
      </c>
      <c r="C29" s="152">
        <v>20000</v>
      </c>
      <c r="D29" s="153">
        <v>20000</v>
      </c>
      <c r="E29" s="154"/>
    </row>
    <row r="30" spans="1:5" ht="31.8" thickBot="1" x14ac:dyDescent="0.35">
      <c r="A30" s="151">
        <v>28</v>
      </c>
      <c r="B30" s="51" t="s">
        <v>198</v>
      </c>
      <c r="C30" s="152">
        <v>100000</v>
      </c>
      <c r="D30" s="153">
        <v>80000</v>
      </c>
      <c r="E30" s="153">
        <v>20000</v>
      </c>
    </row>
    <row r="31" spans="1:5" ht="16.2" thickBot="1" x14ac:dyDescent="0.35">
      <c r="A31" s="151">
        <v>29</v>
      </c>
      <c r="B31" s="51" t="s">
        <v>199</v>
      </c>
      <c r="C31" s="152">
        <v>45000</v>
      </c>
      <c r="D31" s="153">
        <v>45000</v>
      </c>
      <c r="E31" s="154" t="s">
        <v>191</v>
      </c>
    </row>
    <row r="32" spans="1:5" ht="31.8" thickBot="1" x14ac:dyDescent="0.35">
      <c r="A32" s="151">
        <v>30</v>
      </c>
      <c r="B32" s="51" t="s">
        <v>200</v>
      </c>
      <c r="C32" s="142" t="s">
        <v>83</v>
      </c>
      <c r="D32" s="154"/>
      <c r="E32" s="154"/>
    </row>
    <row r="33" spans="1:5" ht="16.2" thickBot="1" x14ac:dyDescent="0.35">
      <c r="A33" s="151">
        <v>31</v>
      </c>
      <c r="B33" s="51" t="s">
        <v>111</v>
      </c>
      <c r="C33" s="152">
        <v>100000</v>
      </c>
      <c r="D33" s="153">
        <v>70000</v>
      </c>
      <c r="E33" s="153">
        <v>30000</v>
      </c>
    </row>
    <row r="34" spans="1:5" ht="31.8" thickBot="1" x14ac:dyDescent="0.35">
      <c r="A34" s="151">
        <v>32</v>
      </c>
      <c r="B34" s="51" t="s">
        <v>201</v>
      </c>
      <c r="C34" s="152">
        <v>100000</v>
      </c>
      <c r="D34" s="153">
        <v>70000</v>
      </c>
      <c r="E34" s="153">
        <v>30000</v>
      </c>
    </row>
    <row r="35" spans="1:5" ht="16.2" thickBot="1" x14ac:dyDescent="0.35">
      <c r="A35" s="155"/>
      <c r="B35" s="140" t="s">
        <v>114</v>
      </c>
      <c r="C35" s="156">
        <v>3420000</v>
      </c>
      <c r="D35" s="156">
        <v>2460000</v>
      </c>
      <c r="E35" s="156">
        <v>960000</v>
      </c>
    </row>
    <row r="36" spans="1:5" ht="16.2" thickBot="1" x14ac:dyDescent="0.35">
      <c r="A36" s="151">
        <v>33</v>
      </c>
      <c r="B36" s="137" t="s">
        <v>146</v>
      </c>
      <c r="C36" s="152">
        <v>150000</v>
      </c>
      <c r="D36" s="153">
        <v>100000</v>
      </c>
      <c r="E36" s="153">
        <v>50000</v>
      </c>
    </row>
    <row r="37" spans="1:5" ht="16.2" thickBot="1" x14ac:dyDescent="0.35">
      <c r="A37" s="151">
        <v>34</v>
      </c>
      <c r="B37" s="137" t="s">
        <v>147</v>
      </c>
      <c r="C37" s="152">
        <v>30000</v>
      </c>
      <c r="D37" s="152">
        <v>30000</v>
      </c>
      <c r="E37" s="154"/>
    </row>
    <row r="38" spans="1:5" ht="16.2" thickBot="1" x14ac:dyDescent="0.35">
      <c r="A38" s="151"/>
      <c r="B38" s="137" t="s">
        <v>202</v>
      </c>
      <c r="C38" s="126" t="s">
        <v>174</v>
      </c>
      <c r="D38" s="154"/>
      <c r="E38" s="154"/>
    </row>
    <row r="39" spans="1:5" ht="16.2" thickBot="1" x14ac:dyDescent="0.35">
      <c r="A39" s="151"/>
      <c r="B39" s="137" t="s">
        <v>203</v>
      </c>
      <c r="C39" s="126" t="s">
        <v>174</v>
      </c>
      <c r="D39" s="154"/>
      <c r="E39" s="154"/>
    </row>
    <row r="40" spans="1:5" ht="16.2" thickBot="1" x14ac:dyDescent="0.35">
      <c r="A40" s="157"/>
      <c r="B40" s="140" t="s">
        <v>148</v>
      </c>
      <c r="C40" s="156">
        <v>180000</v>
      </c>
      <c r="D40" s="156">
        <v>130000</v>
      </c>
      <c r="E40" s="156">
        <v>50000</v>
      </c>
    </row>
    <row r="41" spans="1:5" ht="16.2" thickBot="1" x14ac:dyDescent="0.35">
      <c r="A41" s="151"/>
      <c r="B41" s="137" t="s">
        <v>115</v>
      </c>
      <c r="C41" s="154" t="s">
        <v>204</v>
      </c>
      <c r="D41" s="154"/>
      <c r="E41" s="154"/>
    </row>
    <row r="42" spans="1:5" ht="16.2" thickBot="1" x14ac:dyDescent="0.35">
      <c r="A42" s="151">
        <v>35</v>
      </c>
      <c r="B42" s="137" t="s">
        <v>117</v>
      </c>
      <c r="C42" s="152">
        <v>150000</v>
      </c>
      <c r="D42" s="153">
        <v>120000</v>
      </c>
      <c r="E42" s="158">
        <v>30000</v>
      </c>
    </row>
    <row r="43" spans="1:5" ht="16.2" thickBot="1" x14ac:dyDescent="0.35">
      <c r="A43" s="151">
        <v>36</v>
      </c>
      <c r="B43" s="137" t="s">
        <v>168</v>
      </c>
      <c r="C43" s="152">
        <v>150000</v>
      </c>
      <c r="D43" s="153">
        <v>120000</v>
      </c>
      <c r="E43" s="159">
        <v>30000</v>
      </c>
    </row>
    <row r="44" spans="1:5" ht="16.2" thickBot="1" x14ac:dyDescent="0.35">
      <c r="A44" s="151">
        <v>37</v>
      </c>
      <c r="B44" s="137" t="s">
        <v>169</v>
      </c>
      <c r="C44" s="152">
        <v>150000</v>
      </c>
      <c r="D44" s="153">
        <v>100000</v>
      </c>
      <c r="E44" s="153">
        <v>50000</v>
      </c>
    </row>
    <row r="45" spans="1:5" ht="16.2" thickBot="1" x14ac:dyDescent="0.35">
      <c r="A45" s="151"/>
      <c r="B45" s="137" t="s">
        <v>120</v>
      </c>
      <c r="C45" s="142" t="s">
        <v>83</v>
      </c>
      <c r="D45" s="154"/>
      <c r="E45" s="154"/>
    </row>
    <row r="46" spans="1:5" ht="16.2" thickBot="1" x14ac:dyDescent="0.35">
      <c r="A46" s="151"/>
      <c r="B46" s="137" t="s">
        <v>205</v>
      </c>
      <c r="C46" s="142" t="s">
        <v>83</v>
      </c>
      <c r="D46" s="154"/>
      <c r="E46" s="154"/>
    </row>
    <row r="47" spans="1:5" ht="16.2" thickBot="1" x14ac:dyDescent="0.35">
      <c r="A47" s="151">
        <v>38</v>
      </c>
      <c r="B47" s="137" t="s">
        <v>122</v>
      </c>
      <c r="C47" s="152">
        <v>256642</v>
      </c>
      <c r="D47" s="153">
        <v>156642</v>
      </c>
      <c r="E47" s="153">
        <v>100000</v>
      </c>
    </row>
    <row r="48" spans="1:5" ht="16.2" thickBot="1" x14ac:dyDescent="0.35">
      <c r="A48" s="151"/>
      <c r="B48" s="137" t="s">
        <v>206</v>
      </c>
      <c r="C48" s="154" t="s">
        <v>204</v>
      </c>
      <c r="D48" s="154"/>
      <c r="E48" s="154"/>
    </row>
    <row r="49" spans="1:5" ht="16.2" thickBot="1" x14ac:dyDescent="0.35">
      <c r="A49" s="151">
        <v>39</v>
      </c>
      <c r="B49" s="137" t="s">
        <v>207</v>
      </c>
      <c r="C49" s="152">
        <v>130000</v>
      </c>
      <c r="D49" s="153">
        <v>100000</v>
      </c>
      <c r="E49" s="153">
        <v>30000</v>
      </c>
    </row>
    <row r="50" spans="1:5" ht="16.2" thickBot="1" x14ac:dyDescent="0.35">
      <c r="A50" s="151"/>
      <c r="B50" s="137" t="s">
        <v>208</v>
      </c>
      <c r="C50" s="154" t="s">
        <v>204</v>
      </c>
      <c r="D50" s="154"/>
      <c r="E50" s="154"/>
    </row>
    <row r="51" spans="1:5" ht="16.2" thickBot="1" x14ac:dyDescent="0.35">
      <c r="A51" s="155"/>
      <c r="B51" s="140" t="s">
        <v>125</v>
      </c>
      <c r="C51" s="156">
        <v>836642</v>
      </c>
      <c r="D51" s="156">
        <v>596642</v>
      </c>
      <c r="E51" s="156">
        <v>240000</v>
      </c>
    </row>
    <row r="52" spans="1:5" ht="16.2" thickBot="1" x14ac:dyDescent="0.35">
      <c r="A52" s="151">
        <v>40</v>
      </c>
      <c r="B52" s="137" t="s">
        <v>135</v>
      </c>
      <c r="C52" s="152">
        <v>50000</v>
      </c>
      <c r="D52" s="153">
        <v>30000</v>
      </c>
      <c r="E52" s="153">
        <v>20000</v>
      </c>
    </row>
    <row r="53" spans="1:5" ht="16.2" thickBot="1" x14ac:dyDescent="0.35">
      <c r="A53" s="151">
        <v>41</v>
      </c>
      <c r="B53" s="137" t="s">
        <v>136</v>
      </c>
      <c r="C53" s="152">
        <v>20000</v>
      </c>
      <c r="D53" s="153">
        <v>20000</v>
      </c>
      <c r="E53" s="154"/>
    </row>
    <row r="54" spans="1:5" ht="16.2" thickBot="1" x14ac:dyDescent="0.35">
      <c r="A54" s="151">
        <v>42</v>
      </c>
      <c r="B54" s="137" t="s">
        <v>209</v>
      </c>
      <c r="C54" s="152">
        <v>35000</v>
      </c>
      <c r="D54" s="153">
        <v>20000</v>
      </c>
      <c r="E54" s="153">
        <v>15000</v>
      </c>
    </row>
    <row r="55" spans="1:5" ht="16.2" thickBot="1" x14ac:dyDescent="0.35">
      <c r="A55" s="155"/>
      <c r="B55" s="140" t="s">
        <v>138</v>
      </c>
      <c r="C55" s="156">
        <v>105000</v>
      </c>
      <c r="D55" s="156">
        <v>70000</v>
      </c>
      <c r="E55" s="156">
        <v>35000</v>
      </c>
    </row>
    <row r="56" spans="1:5" ht="16.2" thickBot="1" x14ac:dyDescent="0.35">
      <c r="A56" s="151"/>
      <c r="B56" s="137" t="s">
        <v>126</v>
      </c>
      <c r="C56" s="163" t="s">
        <v>83</v>
      </c>
      <c r="D56" s="164"/>
      <c r="E56" s="165"/>
    </row>
    <row r="57" spans="1:5" ht="16.2" thickBot="1" x14ac:dyDescent="0.35">
      <c r="A57" s="151"/>
      <c r="B57" s="137" t="s">
        <v>127</v>
      </c>
      <c r="C57" s="163" t="s">
        <v>83</v>
      </c>
      <c r="D57" s="164"/>
      <c r="E57" s="165"/>
    </row>
    <row r="58" spans="1:5" ht="16.2" thickBot="1" x14ac:dyDescent="0.35">
      <c r="A58" s="155"/>
      <c r="B58" s="140" t="s">
        <v>129</v>
      </c>
      <c r="C58" s="160" t="s">
        <v>210</v>
      </c>
      <c r="D58" s="160" t="s">
        <v>211</v>
      </c>
      <c r="E58" s="160" t="s">
        <v>191</v>
      </c>
    </row>
    <row r="59" spans="1:5" ht="16.2" thickBot="1" x14ac:dyDescent="0.35">
      <c r="A59" s="151">
        <v>43</v>
      </c>
      <c r="B59" s="137" t="s">
        <v>212</v>
      </c>
      <c r="C59" s="152">
        <v>50000</v>
      </c>
      <c r="D59" s="153">
        <v>50000</v>
      </c>
      <c r="E59" s="154" t="s">
        <v>191</v>
      </c>
    </row>
    <row r="60" spans="1:5" ht="16.2" thickBot="1" x14ac:dyDescent="0.35">
      <c r="A60" s="151">
        <v>44</v>
      </c>
      <c r="B60" s="137" t="s">
        <v>140</v>
      </c>
      <c r="C60" s="152">
        <v>35000</v>
      </c>
      <c r="D60" s="153">
        <v>20000</v>
      </c>
      <c r="E60" s="153">
        <v>15000</v>
      </c>
    </row>
    <row r="61" spans="1:5" ht="16.2" thickBot="1" x14ac:dyDescent="0.35">
      <c r="A61" s="151"/>
      <c r="B61" s="137" t="s">
        <v>213</v>
      </c>
      <c r="C61" s="142" t="s">
        <v>83</v>
      </c>
      <c r="D61" s="154"/>
      <c r="E61" s="154"/>
    </row>
    <row r="62" spans="1:5" ht="16.2" thickBot="1" x14ac:dyDescent="0.35">
      <c r="A62" s="151"/>
      <c r="B62" s="137" t="s">
        <v>141</v>
      </c>
      <c r="C62" s="142" t="s">
        <v>83</v>
      </c>
      <c r="D62" s="154"/>
      <c r="E62" s="154"/>
    </row>
    <row r="63" spans="1:5" ht="16.2" thickBot="1" x14ac:dyDescent="0.35">
      <c r="A63" s="155"/>
      <c r="B63" s="140" t="s">
        <v>142</v>
      </c>
      <c r="C63" s="156">
        <v>85000</v>
      </c>
      <c r="D63" s="156">
        <v>70000</v>
      </c>
      <c r="E63" s="156">
        <v>15000</v>
      </c>
    </row>
    <row r="64" spans="1:5" ht="16.2" thickBot="1" x14ac:dyDescent="0.35">
      <c r="A64" s="128">
        <v>45</v>
      </c>
      <c r="B64" s="137" t="s">
        <v>144</v>
      </c>
      <c r="C64" s="152">
        <v>12000</v>
      </c>
      <c r="D64" s="129"/>
      <c r="E64" s="124">
        <v>12000</v>
      </c>
    </row>
    <row r="65" spans="1:5" ht="16.2" thickBot="1" x14ac:dyDescent="0.35">
      <c r="A65" s="119"/>
      <c r="B65" s="140" t="s">
        <v>145</v>
      </c>
      <c r="C65" s="121">
        <v>12000</v>
      </c>
      <c r="D65" s="125" t="s">
        <v>211</v>
      </c>
      <c r="E65" s="121">
        <v>12000</v>
      </c>
    </row>
    <row r="66" spans="1:5" ht="16.2" thickBot="1" x14ac:dyDescent="0.35">
      <c r="A66" s="151">
        <v>46</v>
      </c>
      <c r="B66" s="137" t="s">
        <v>143</v>
      </c>
      <c r="C66" s="152">
        <v>80000</v>
      </c>
      <c r="D66" s="153">
        <v>55000</v>
      </c>
      <c r="E66" s="153">
        <v>25000</v>
      </c>
    </row>
    <row r="67" spans="1:5" ht="16.2" thickBot="1" x14ac:dyDescent="0.35">
      <c r="A67" s="155"/>
      <c r="B67" s="140" t="s">
        <v>4</v>
      </c>
      <c r="C67" s="156">
        <v>80000</v>
      </c>
      <c r="D67" s="156">
        <v>55000</v>
      </c>
      <c r="E67" s="156">
        <v>25000</v>
      </c>
    </row>
    <row r="68" spans="1:5" ht="16.2" thickBot="1" x14ac:dyDescent="0.35">
      <c r="A68" s="151">
        <v>47</v>
      </c>
      <c r="B68" s="137" t="s">
        <v>132</v>
      </c>
      <c r="C68" s="152">
        <v>210000</v>
      </c>
      <c r="D68" s="153">
        <v>160000</v>
      </c>
      <c r="E68" s="153">
        <v>50000</v>
      </c>
    </row>
    <row r="69" spans="1:5" ht="16.2" thickBot="1" x14ac:dyDescent="0.35">
      <c r="A69" s="151"/>
      <c r="B69" s="137" t="s">
        <v>133</v>
      </c>
      <c r="C69" s="154" t="s">
        <v>204</v>
      </c>
      <c r="D69" s="154" t="s">
        <v>211</v>
      </c>
      <c r="E69" s="154" t="s">
        <v>191</v>
      </c>
    </row>
    <row r="70" spans="1:5" ht="16.2" thickBot="1" x14ac:dyDescent="0.35">
      <c r="A70" s="155"/>
      <c r="B70" s="140" t="s">
        <v>134</v>
      </c>
      <c r="C70" s="156">
        <v>210000</v>
      </c>
      <c r="D70" s="156">
        <v>160000</v>
      </c>
      <c r="E70" s="156">
        <v>50000</v>
      </c>
    </row>
    <row r="71" spans="1:5" ht="16.2" thickBot="1" x14ac:dyDescent="0.35">
      <c r="A71" s="64"/>
      <c r="B71" s="161" t="s">
        <v>214</v>
      </c>
      <c r="C71" s="162">
        <v>4928642</v>
      </c>
      <c r="D71" s="162">
        <v>3541642</v>
      </c>
      <c r="E71" s="162">
        <v>1387000</v>
      </c>
    </row>
    <row r="72" spans="1:5" x14ac:dyDescent="0.3">
      <c r="C72" s="47"/>
    </row>
  </sheetData>
  <mergeCells count="3">
    <mergeCell ref="A1:B1"/>
    <mergeCell ref="C57:E57"/>
    <mergeCell ref="C56:E56"/>
  </mergeCells>
  <pageMargins left="0.11811023622047245" right="0" top="0.35433070866141736" bottom="0.15748031496062992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207C-AE9F-4F58-98EF-917A63EDA478}">
  <dimension ref="A1:C5"/>
  <sheetViews>
    <sheetView zoomScaleNormal="100" workbookViewId="0">
      <selection activeCell="C10" sqref="C10"/>
    </sheetView>
  </sheetViews>
  <sheetFormatPr defaultRowHeight="14.4" x14ac:dyDescent="0.3"/>
  <cols>
    <col min="1" max="1" width="23.33203125" customWidth="1"/>
    <col min="2" max="2" width="25.44140625" customWidth="1"/>
    <col min="3" max="3" width="23.33203125" customWidth="1"/>
  </cols>
  <sheetData>
    <row r="1" spans="1:3" ht="15" thickBot="1" x14ac:dyDescent="0.35">
      <c r="A1" s="50" t="s">
        <v>58</v>
      </c>
    </row>
    <row r="2" spans="1:3" ht="52.2" customHeight="1" thickBot="1" x14ac:dyDescent="0.35">
      <c r="A2" s="68" t="s">
        <v>215</v>
      </c>
      <c r="B2" s="166" t="s">
        <v>216</v>
      </c>
      <c r="C2" s="166" t="s">
        <v>59</v>
      </c>
    </row>
    <row r="3" spans="1:3" ht="16.2" thickBot="1" x14ac:dyDescent="0.35">
      <c r="A3" s="51" t="s">
        <v>217</v>
      </c>
      <c r="B3" s="167">
        <v>19193</v>
      </c>
      <c r="C3" s="168">
        <v>49.86</v>
      </c>
    </row>
    <row r="4" spans="1:3" ht="18" customHeight="1" thickBot="1" x14ac:dyDescent="0.35">
      <c r="A4" s="51" t="s">
        <v>218</v>
      </c>
      <c r="B4" s="167">
        <v>19303</v>
      </c>
      <c r="C4" s="168">
        <v>50.14</v>
      </c>
    </row>
    <row r="5" spans="1:3" ht="36" customHeight="1" thickBot="1" x14ac:dyDescent="0.35">
      <c r="A5" s="51" t="s">
        <v>219</v>
      </c>
      <c r="B5" s="167">
        <v>38496</v>
      </c>
      <c r="C5" s="168"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C3D0-4F36-4934-B430-7C738E136973}">
  <dimension ref="A1:G26"/>
  <sheetViews>
    <sheetView tabSelected="1" topLeftCell="A13" zoomScaleNormal="100" workbookViewId="0">
      <selection activeCell="G25" sqref="G25"/>
    </sheetView>
  </sheetViews>
  <sheetFormatPr defaultRowHeight="14.4" x14ac:dyDescent="0.3"/>
  <cols>
    <col min="1" max="1" width="39.109375" customWidth="1"/>
    <col min="2" max="2" width="14.44140625" customWidth="1"/>
    <col min="3" max="3" width="14.6640625" customWidth="1"/>
    <col min="4" max="4" width="13.109375" customWidth="1"/>
    <col min="5" max="7" width="10.5546875" bestFit="1" customWidth="1"/>
  </cols>
  <sheetData>
    <row r="1" spans="1:7" ht="16.2" thickBot="1" x14ac:dyDescent="0.35">
      <c r="A1" s="63" t="s">
        <v>242</v>
      </c>
      <c r="B1" s="63"/>
      <c r="C1" s="63"/>
      <c r="D1" s="63"/>
    </row>
    <row r="2" spans="1:7" ht="16.2" thickBot="1" x14ac:dyDescent="0.35">
      <c r="A2" s="176" t="s">
        <v>220</v>
      </c>
      <c r="B2" s="179">
        <v>2025</v>
      </c>
      <c r="C2" s="178"/>
      <c r="D2" s="180"/>
    </row>
    <row r="3" spans="1:7" ht="31.8" thickBot="1" x14ac:dyDescent="0.35">
      <c r="A3" s="177"/>
      <c r="B3" s="169" t="s">
        <v>221</v>
      </c>
      <c r="C3" s="170" t="s">
        <v>222</v>
      </c>
      <c r="D3" s="170" t="s">
        <v>223</v>
      </c>
    </row>
    <row r="4" spans="1:7" ht="16.2" thickBot="1" x14ac:dyDescent="0.35">
      <c r="A4" s="68" t="s">
        <v>224</v>
      </c>
      <c r="B4" s="171">
        <v>140842.13</v>
      </c>
      <c r="C4" s="172">
        <v>103390.23</v>
      </c>
      <c r="D4" s="172">
        <v>37451.910000000003</v>
      </c>
    </row>
    <row r="5" spans="1:7" ht="16.2" thickBot="1" x14ac:dyDescent="0.35">
      <c r="A5" s="51" t="s">
        <v>225</v>
      </c>
      <c r="B5" s="173">
        <v>311117.09000000003</v>
      </c>
      <c r="C5" s="144">
        <v>153189.28</v>
      </c>
      <c r="D5" s="144">
        <v>157927.81</v>
      </c>
    </row>
    <row r="6" spans="1:7" ht="16.2" thickBot="1" x14ac:dyDescent="0.35">
      <c r="A6" s="51" t="s">
        <v>226</v>
      </c>
      <c r="B6" s="173">
        <v>333000</v>
      </c>
      <c r="C6" s="144">
        <v>235231.35999999999</v>
      </c>
      <c r="D6" s="144">
        <v>97768.639999999999</v>
      </c>
    </row>
    <row r="7" spans="1:7" ht="16.2" thickBot="1" x14ac:dyDescent="0.35">
      <c r="A7" s="51" t="s">
        <v>227</v>
      </c>
      <c r="B7" s="173">
        <v>8700</v>
      </c>
      <c r="C7" s="142" t="s">
        <v>228</v>
      </c>
      <c r="D7" s="174">
        <v>8700</v>
      </c>
    </row>
    <row r="8" spans="1:7" ht="16.2" thickBot="1" x14ac:dyDescent="0.35">
      <c r="A8" s="51" t="s">
        <v>229</v>
      </c>
      <c r="B8" s="173">
        <v>67734.720000000001</v>
      </c>
      <c r="C8" s="144">
        <v>67734.720000000001</v>
      </c>
      <c r="D8" s="142"/>
    </row>
    <row r="9" spans="1:7" ht="16.2" thickBot="1" x14ac:dyDescent="0.35">
      <c r="A9" s="51" t="s">
        <v>230</v>
      </c>
      <c r="B9" s="173">
        <v>189552.76</v>
      </c>
      <c r="C9" s="144">
        <v>73973.09</v>
      </c>
      <c r="D9" s="144">
        <v>115579.67</v>
      </c>
    </row>
    <row r="10" spans="1:7" ht="16.2" thickBot="1" x14ac:dyDescent="0.35">
      <c r="A10" s="51" t="s">
        <v>231</v>
      </c>
      <c r="B10" s="173">
        <v>18529.48</v>
      </c>
      <c r="C10" s="144">
        <v>18529.48</v>
      </c>
      <c r="D10" s="142"/>
    </row>
    <row r="11" spans="1:7" ht="16.2" thickBot="1" x14ac:dyDescent="0.35">
      <c r="A11" s="51" t="s">
        <v>232</v>
      </c>
      <c r="B11" s="173">
        <v>150000</v>
      </c>
      <c r="C11" s="144">
        <v>150000</v>
      </c>
      <c r="D11" s="142" t="s">
        <v>210</v>
      </c>
      <c r="E11" s="1"/>
      <c r="F11" s="1"/>
    </row>
    <row r="12" spans="1:7" ht="16.2" thickBot="1" x14ac:dyDescent="0.35">
      <c r="A12" s="51" t="s">
        <v>233</v>
      </c>
      <c r="B12" s="173">
        <v>33000</v>
      </c>
      <c r="C12" s="144">
        <v>21848.400000000001</v>
      </c>
      <c r="D12" s="144">
        <v>11151.6</v>
      </c>
    </row>
    <row r="13" spans="1:7" ht="16.2" thickBot="1" x14ac:dyDescent="0.35">
      <c r="A13" s="51" t="s">
        <v>234</v>
      </c>
      <c r="B13" s="173">
        <v>54000</v>
      </c>
      <c r="C13" s="142" t="s">
        <v>228</v>
      </c>
      <c r="D13" s="144">
        <v>54000</v>
      </c>
    </row>
    <row r="14" spans="1:7" ht="16.2" thickBot="1" x14ac:dyDescent="0.35">
      <c r="A14" s="51" t="s">
        <v>235</v>
      </c>
      <c r="B14" s="173">
        <v>73000</v>
      </c>
      <c r="C14" s="144">
        <v>57495.12</v>
      </c>
      <c r="D14" s="144">
        <v>15504.88</v>
      </c>
    </row>
    <row r="15" spans="1:7" ht="16.2" thickBot="1" x14ac:dyDescent="0.35">
      <c r="A15" s="51" t="s">
        <v>236</v>
      </c>
      <c r="B15" s="173">
        <v>55000</v>
      </c>
      <c r="C15" s="144">
        <v>37434.51</v>
      </c>
      <c r="D15" s="144">
        <v>17565.490000000002</v>
      </c>
    </row>
    <row r="16" spans="1:7" ht="16.2" thickBot="1" x14ac:dyDescent="0.35">
      <c r="A16" s="51" t="s">
        <v>138</v>
      </c>
      <c r="B16" s="173">
        <v>1416970</v>
      </c>
      <c r="C16" s="144">
        <v>707283.26</v>
      </c>
      <c r="D16" s="144">
        <v>709686.74</v>
      </c>
      <c r="F16" s="54"/>
      <c r="G16" s="1"/>
    </row>
    <row r="17" spans="1:6" ht="16.2" thickBot="1" x14ac:dyDescent="0.35">
      <c r="A17" s="51" t="s">
        <v>237</v>
      </c>
      <c r="B17" s="173">
        <v>83878.81</v>
      </c>
      <c r="C17" s="144">
        <v>55829.08</v>
      </c>
      <c r="D17" s="144">
        <v>28049.73</v>
      </c>
    </row>
    <row r="18" spans="1:6" ht="16.2" thickBot="1" x14ac:dyDescent="0.35">
      <c r="A18" s="137" t="s">
        <v>238</v>
      </c>
      <c r="B18" s="173">
        <v>50000</v>
      </c>
      <c r="C18" s="144">
        <v>30000</v>
      </c>
      <c r="D18" s="144">
        <v>20000</v>
      </c>
    </row>
    <row r="19" spans="1:6" ht="16.2" thickBot="1" x14ac:dyDescent="0.35">
      <c r="A19" s="51" t="s">
        <v>239</v>
      </c>
      <c r="B19" s="173">
        <v>93500</v>
      </c>
      <c r="C19" s="144">
        <v>69916.789999999994</v>
      </c>
      <c r="D19" s="144">
        <v>23583.21</v>
      </c>
    </row>
    <row r="20" spans="1:6" ht="16.2" thickBot="1" x14ac:dyDescent="0.35">
      <c r="A20" s="51" t="s">
        <v>240</v>
      </c>
      <c r="B20" s="173">
        <v>5721175</v>
      </c>
      <c r="C20" s="144">
        <v>2937396.94</v>
      </c>
      <c r="D20" s="144">
        <v>2783778.06</v>
      </c>
      <c r="E20" s="54"/>
      <c r="F20" s="1"/>
    </row>
    <row r="21" spans="1:6" ht="16.2" thickBot="1" x14ac:dyDescent="0.35">
      <c r="A21" s="115" t="s">
        <v>241</v>
      </c>
      <c r="B21" s="175">
        <v>8800000</v>
      </c>
      <c r="C21" s="175">
        <v>4719252.26</v>
      </c>
      <c r="D21" s="175">
        <v>4080747.74</v>
      </c>
    </row>
    <row r="25" spans="1:6" x14ac:dyDescent="0.3">
      <c r="A25" s="52" t="s">
        <v>60</v>
      </c>
      <c r="B25" s="53">
        <f>C21</f>
        <v>4719252.26</v>
      </c>
    </row>
    <row r="26" spans="1:6" x14ac:dyDescent="0.3">
      <c r="A26" s="52" t="s">
        <v>61</v>
      </c>
      <c r="B26" s="53">
        <f>D21</f>
        <v>4080747.74</v>
      </c>
    </row>
  </sheetData>
  <mergeCells count="3">
    <mergeCell ref="A2:A3"/>
    <mergeCell ref="B2:D2"/>
    <mergeCell ref="A1:D1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Tabela 1.</vt:lpstr>
      <vt:lpstr>Tabela 3.</vt:lpstr>
      <vt:lpstr>Tabela 6.</vt:lpstr>
      <vt:lpstr>Projektet 2025</vt:lpstr>
      <vt:lpstr>Projektet 2026 </vt:lpstr>
      <vt:lpstr>Projektet 2027</vt:lpstr>
      <vt:lpstr>Tabela.11</vt:lpstr>
      <vt:lpstr>Tabela 13.</vt:lpstr>
      <vt:lpstr>'Projektet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2024-07-31T08:23:59Z</dcterms:modified>
</cp:coreProperties>
</file>