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ljeta.metaj\Desktop\THV 2020, 2021, 2022, 2023\"/>
    </mc:Choice>
  </mc:AlternateContent>
  <xr:revisionPtr revIDLastSave="0" documentId="13_ncr:1_{A1F715B5-7FB2-4576-B11F-469A2DCF8236}" xr6:coauthVersionLast="36" xr6:coauthVersionMax="36" xr10:uidLastSave="{00000000-0000-0000-0000-000000000000}"/>
  <bookViews>
    <workbookView xWindow="240" yWindow="90" windowWidth="9495" windowHeight="7695" xr2:uid="{00000000-000D-0000-FFFF-FFFF00000000}"/>
  </bookViews>
  <sheets>
    <sheet name="TE HYRAT PER 2020" sheetId="1" r:id="rId1"/>
  </sheets>
  <externalReferences>
    <externalReference r:id="rId2"/>
  </externalReferences>
  <definedNames>
    <definedName name="_xlnm.Print_Area" localSheetId="0">'TE HYRAT PER 2020'!$A$1:$Q$30</definedName>
  </definedNames>
  <calcPr calcId="181029"/>
</workbook>
</file>

<file path=xl/calcChain.xml><?xml version="1.0" encoding="utf-8"?>
<calcChain xmlns="http://schemas.openxmlformats.org/spreadsheetml/2006/main">
  <c r="O28" i="1" l="1"/>
  <c r="O26" i="1"/>
  <c r="O24" i="1"/>
  <c r="O22" i="1"/>
  <c r="O21" i="1"/>
  <c r="O20" i="1"/>
  <c r="O19" i="1"/>
  <c r="O18" i="1"/>
  <c r="O17" i="1"/>
  <c r="O15" i="1"/>
  <c r="O30" i="1" l="1"/>
  <c r="N29" i="1" l="1"/>
  <c r="N27" i="1"/>
  <c r="N25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M7" i="1" l="1"/>
  <c r="M6" i="1"/>
  <c r="M5" i="1"/>
  <c r="M4" i="1"/>
  <c r="L28" i="1" l="1"/>
  <c r="L26" i="1"/>
  <c r="L25" i="1"/>
  <c r="L24" i="1"/>
  <c r="L20" i="1"/>
  <c r="L19" i="1"/>
  <c r="L18" i="1"/>
  <c r="L17" i="1"/>
  <c r="L14" i="1"/>
  <c r="L13" i="1"/>
  <c r="L8" i="1"/>
  <c r="L29" i="1" l="1"/>
  <c r="L27" i="1"/>
  <c r="L23" i="1"/>
  <c r="L22" i="1"/>
  <c r="L21" i="1"/>
  <c r="L16" i="1"/>
  <c r="L15" i="1"/>
  <c r="L12" i="1"/>
  <c r="L11" i="1"/>
  <c r="L10" i="1"/>
  <c r="L9" i="1"/>
  <c r="L7" i="1"/>
  <c r="L6" i="1"/>
  <c r="L5" i="1"/>
  <c r="L4" i="1"/>
  <c r="K29" i="1" l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J29" i="1" l="1"/>
  <c r="J27" i="1"/>
  <c r="J25" i="1"/>
  <c r="J23" i="1"/>
  <c r="J22" i="1"/>
  <c r="J20" i="1"/>
  <c r="J19" i="1"/>
  <c r="J21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I29" i="1" l="1"/>
  <c r="I23" i="1"/>
  <c r="I25" i="1"/>
  <c r="I22" i="1"/>
  <c r="I21" i="1"/>
  <c r="I16" i="1"/>
  <c r="I14" i="1"/>
  <c r="I12" i="1"/>
  <c r="I11" i="1"/>
  <c r="I10" i="1"/>
  <c r="I9" i="1" l="1"/>
  <c r="I8" i="1"/>
  <c r="I7" i="1"/>
  <c r="I6" i="1"/>
  <c r="I5" i="1"/>
  <c r="I4" i="1"/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27" i="1"/>
  <c r="G16" i="1"/>
  <c r="G6" i="1"/>
  <c r="G5" i="1"/>
  <c r="G4" i="1"/>
  <c r="F29" i="1" l="1"/>
  <c r="F28" i="1"/>
  <c r="F27" i="1"/>
  <c r="F26" i="1"/>
  <c r="F25" i="1"/>
  <c r="F23" i="1"/>
  <c r="F22" i="1"/>
  <c r="F21" i="1"/>
  <c r="F20" i="1"/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0" i="1" l="1"/>
  <c r="E29" i="1" l="1"/>
  <c r="E27" i="1"/>
  <c r="E16" i="1"/>
  <c r="E5" i="1"/>
  <c r="E4" i="1"/>
  <c r="E25" i="1" l="1"/>
  <c r="E21" i="1"/>
  <c r="E19" i="1"/>
  <c r="E18" i="1"/>
  <c r="E15" i="1"/>
  <c r="E14" i="1"/>
  <c r="E12" i="1"/>
  <c r="E11" i="1"/>
  <c r="E10" i="1"/>
  <c r="E9" i="1"/>
  <c r="E7" i="1"/>
  <c r="E6" i="1" l="1"/>
  <c r="E8" i="1"/>
  <c r="E13" i="1"/>
  <c r="E17" i="1"/>
  <c r="E20" i="1"/>
  <c r="E22" i="1"/>
  <c r="E23" i="1"/>
  <c r="E24" i="1"/>
  <c r="E26" i="1"/>
  <c r="E28" i="1"/>
  <c r="E30" i="1" l="1"/>
  <c r="D4" i="1" l="1"/>
  <c r="D29" i="1" l="1"/>
  <c r="D28" i="1"/>
  <c r="D27" i="1"/>
  <c r="D26" i="1"/>
  <c r="D25" i="1"/>
  <c r="D24" i="1"/>
  <c r="D23" i="1"/>
  <c r="D21" i="1"/>
  <c r="D22" i="1"/>
  <c r="D20" i="1"/>
  <c r="D19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30" i="1" s="1"/>
  <c r="P24" i="1" l="1"/>
  <c r="G30" i="1"/>
  <c r="J30" i="1" l="1"/>
  <c r="K30" i="1"/>
  <c r="L30" i="1"/>
  <c r="M30" i="1"/>
  <c r="N30" i="1"/>
  <c r="I30" i="1" l="1"/>
  <c r="H30" i="1"/>
  <c r="P29" i="1" l="1"/>
  <c r="P28" i="1"/>
  <c r="P27" i="1"/>
  <c r="P26" i="1"/>
  <c r="P25" i="1"/>
  <c r="P23" i="1"/>
  <c r="P22" i="1"/>
  <c r="P21" i="1"/>
  <c r="P20" i="1"/>
  <c r="P17" i="1"/>
  <c r="P15" i="1"/>
  <c r="P14" i="1"/>
  <c r="P13" i="1"/>
  <c r="P12" i="1"/>
  <c r="P11" i="1"/>
  <c r="P10" i="1"/>
  <c r="P9" i="1"/>
  <c r="P8" i="1"/>
  <c r="P7" i="1"/>
  <c r="P6" i="1"/>
  <c r="P5" i="1"/>
  <c r="P18" i="1" l="1"/>
  <c r="P4" i="1" l="1"/>
  <c r="P16" i="1" l="1"/>
  <c r="P19" i="1" l="1"/>
  <c r="P30" i="1" l="1"/>
  <c r="Q30" i="1" l="1"/>
  <c r="Q19" i="1"/>
  <c r="Q4" i="1"/>
  <c r="Q26" i="1"/>
  <c r="Q29" i="1"/>
  <c r="Q6" i="1"/>
  <c r="Q7" i="1"/>
  <c r="Q22" i="1"/>
  <c r="Q13" i="1"/>
  <c r="Q14" i="1"/>
  <c r="Q28" i="1"/>
  <c r="Q9" i="1"/>
  <c r="Q20" i="1"/>
  <c r="Q17" i="1"/>
  <c r="Q21" i="1"/>
  <c r="Q11" i="1"/>
  <c r="Q18" i="1"/>
  <c r="Q8" i="1"/>
  <c r="Q23" i="1"/>
  <c r="Q25" i="1"/>
  <c r="Q10" i="1"/>
  <c r="Q12" i="1"/>
  <c r="Q27" i="1"/>
  <c r="Q5" i="1"/>
  <c r="Q15" i="1"/>
  <c r="Q16" i="1"/>
</calcChain>
</file>

<file path=xl/sharedStrings.xml><?xml version="1.0" encoding="utf-8"?>
<sst xmlns="http://schemas.openxmlformats.org/spreadsheetml/2006/main" count="59" uniqueCount="59">
  <si>
    <t>Nr.</t>
  </si>
  <si>
    <t>kodi</t>
  </si>
  <si>
    <t xml:space="preserve">LLOJET E TE HYRAVE 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</si>
  <si>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</si>
  <si>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</si>
  <si>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</si>
  <si>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</si>
  <si>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</si>
  <si>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</si>
  <si>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</si>
  <si>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</si>
  <si>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</si>
  <si>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Tetor</t>
  </si>
  <si>
    <t>Nentor</t>
  </si>
  <si>
    <t>Dhjetor</t>
  </si>
  <si>
    <t>Totali</t>
  </si>
  <si>
    <t>%</t>
  </si>
  <si>
    <t>EKON.</t>
  </si>
  <si>
    <t>PERSHKRIMI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</si>
  <si>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</si>
  <si>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</si>
  <si>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</si>
  <si>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</si>
  <si>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</si>
  <si>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</si>
  <si>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</si>
  <si>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</si>
  <si>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</si>
  <si>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</si>
  <si>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</si>
  <si>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</si>
  <si>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</si>
  <si>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</si>
  <si>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</si>
  <si>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</si>
  <si>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</si>
  <si>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</si>
  <si>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</si>
  <si>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</si>
  <si>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</si>
  <si>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Marimanga</t>
  </si>
  <si>
    <t>Denimet mandatore</t>
  </si>
  <si>
    <t>Komisioni inspektues</t>
  </si>
  <si>
    <t>Taksa nga licensa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</si>
  <si>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</si>
  <si>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</si>
  <si>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</si>
  <si>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</si>
  <si>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</si>
  <si>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</si>
  <si>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Participimet - qytet.</t>
  </si>
  <si>
    <t>Kadaster &amp; gjeodezi</t>
  </si>
  <si>
    <t>Gjithesejt:</t>
  </si>
  <si>
    <t>RAPORTI PERMBLEDHES I TE HYRAVE BUXHETORE PER VITIN 2020 SIPAS MUAJVE</t>
  </si>
  <si>
    <t>Arsimi I mesem</t>
  </si>
  <si>
    <t>Shkolla fillore</t>
  </si>
  <si>
    <t>Qerdhja</t>
  </si>
  <si>
    <t>Shendetesia</t>
  </si>
  <si>
    <t>Donacion I jashtem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</si>
</sst>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L_e_k_-;\-* #,##0.00_L_e_k_-;_-* &quot;-&quot;??_L_e_k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43" fontId="4" fillId="0" borderId="0" xfId="0" applyNumberFormat="1" applyFont="1"/>
    <xf numFmtId="43" fontId="4" fillId="0" borderId="1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43" fontId="4" fillId="0" borderId="1" xfId="1" applyFont="1" applyFill="1" applyBorder="1"/>
    <xf numFmtId="0" fontId="4" fillId="0" borderId="0" xfId="0" applyFont="1" applyFill="1"/>
    <xf numFmtId="0" fontId="6" fillId="0" borderId="2" xfId="0" applyFont="1" applyFill="1" applyBorder="1"/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4" xfId="0" applyFont="1" applyFill="1" applyBorder="1" applyAlignment="1">
      <alignment horizontal="center"/>
    </xf>
    <xf numFmtId="43" fontId="4" fillId="0" borderId="0" xfId="1" applyFont="1" applyFill="1"/>
    <xf numFmtId="43" fontId="4" fillId="0" borderId="0" xfId="1" applyFont="1" applyFill="1" applyBorder="1"/>
    <xf numFmtId="43" fontId="5" fillId="0" borderId="0" xfId="1" applyFont="1" applyFill="1" applyBorder="1"/>
    <xf numFmtId="0" fontId="5" fillId="2" borderId="1" xfId="0" applyFont="1" applyFill="1" applyBorder="1" applyAlignment="1">
      <alignment horizontal="center"/>
    </xf>
    <xf numFmtId="43" fontId="5" fillId="3" borderId="1" xfId="1" applyFont="1" applyFill="1" applyBorder="1"/>
    <xf numFmtId="43" fontId="4" fillId="3" borderId="1" xfId="1" applyFont="1" applyFill="1" applyBorder="1"/>
    <xf numFmtId="43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/>
    <xf numFmtId="43" fontId="3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4">
    <cellStyle name="Comma" xfId="1" builtinId="3"/>
    <cellStyle name="Comma 3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ljeta.Metaj/Desktop/THV%20PER%20VITIN%202020/THV%20PER%20VITIN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0"/>
      <sheetName val="SHKURT 2020"/>
      <sheetName val="MARS 2020"/>
      <sheetName val="PRILL 2020"/>
      <sheetName val="MAJ 2020"/>
      <sheetName val="QERSHOR  2020"/>
      <sheetName val="KORRIK 2020"/>
      <sheetName val="GUSHT 2020"/>
      <sheetName val="SHTATOR 2020"/>
      <sheetName val="TETOR 2020"/>
      <sheetName val="NENTOR 2020"/>
      <sheetName val="DHJETOR 2020"/>
      <sheetName val="TOTALI 2020"/>
    </sheetNames>
    <sheetDataSet>
      <sheetData sheetId="0">
        <row r="3">
          <cell r="K3">
            <v>3920.5</v>
          </cell>
        </row>
        <row r="4">
          <cell r="K4">
            <v>236</v>
          </cell>
        </row>
        <row r="5">
          <cell r="K5">
            <v>21.25</v>
          </cell>
        </row>
        <row r="6">
          <cell r="K6">
            <v>2.25</v>
          </cell>
        </row>
        <row r="7">
          <cell r="K7">
            <v>29.25</v>
          </cell>
        </row>
        <row r="8">
          <cell r="K8">
            <v>2840.5</v>
          </cell>
        </row>
        <row r="9">
          <cell r="K9">
            <v>898</v>
          </cell>
        </row>
        <row r="10">
          <cell r="K10">
            <v>336</v>
          </cell>
        </row>
        <row r="12">
          <cell r="K12">
            <v>20</v>
          </cell>
        </row>
        <row r="13">
          <cell r="K13">
            <v>210</v>
          </cell>
        </row>
        <row r="14">
          <cell r="K14">
            <v>2768</v>
          </cell>
        </row>
        <row r="16">
          <cell r="K16">
            <v>280</v>
          </cell>
        </row>
        <row r="17">
          <cell r="K17">
            <v>640</v>
          </cell>
        </row>
        <row r="18">
          <cell r="K18">
            <v>501</v>
          </cell>
        </row>
        <row r="19">
          <cell r="K19">
            <v>148</v>
          </cell>
        </row>
        <row r="20">
          <cell r="K20">
            <v>2795</v>
          </cell>
        </row>
        <row r="21">
          <cell r="K21">
            <v>2079</v>
          </cell>
        </row>
        <row r="23">
          <cell r="K23">
            <v>50</v>
          </cell>
        </row>
        <row r="24">
          <cell r="K24">
            <v>9952.5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">
          <cell r="B3">
            <v>32665.290000000005</v>
          </cell>
          <cell r="C3">
            <v>28797.850000000002</v>
          </cell>
          <cell r="D3">
            <v>20915.97</v>
          </cell>
          <cell r="E3">
            <v>2506.8699999999994</v>
          </cell>
          <cell r="F3">
            <v>11628.17</v>
          </cell>
          <cell r="G3">
            <v>27913.280000000002</v>
          </cell>
          <cell r="H3">
            <v>27149.719999999998</v>
          </cell>
          <cell r="I3">
            <v>24013.540000000005</v>
          </cell>
          <cell r="J3">
            <v>23301.759999999995</v>
          </cell>
          <cell r="K3">
            <v>39616.11</v>
          </cell>
          <cell r="L3">
            <v>18089.330000000002</v>
          </cell>
        </row>
        <row r="4">
          <cell r="C4">
            <v>5670</v>
          </cell>
          <cell r="D4">
            <v>2440</v>
          </cell>
          <cell r="E4">
            <v>40</v>
          </cell>
          <cell r="F4">
            <v>3220</v>
          </cell>
          <cell r="G4">
            <v>11340</v>
          </cell>
          <cell r="H4">
            <v>6160</v>
          </cell>
          <cell r="I4">
            <v>6170</v>
          </cell>
          <cell r="J4">
            <v>9700</v>
          </cell>
          <cell r="K4">
            <v>6060</v>
          </cell>
          <cell r="L4">
            <v>6540</v>
          </cell>
        </row>
        <row r="5">
          <cell r="C5">
            <v>1155.5999999999999</v>
          </cell>
          <cell r="D5">
            <v>3435.1400000000003</v>
          </cell>
          <cell r="F5">
            <v>51827.28</v>
          </cell>
          <cell r="G5">
            <v>2410.29</v>
          </cell>
          <cell r="H5">
            <v>8558.6299999999992</v>
          </cell>
          <cell r="I5">
            <v>9239.89</v>
          </cell>
          <cell r="J5">
            <v>22951.280000000002</v>
          </cell>
          <cell r="K5">
            <v>4388.13</v>
          </cell>
          <cell r="L5">
            <v>55076.579999999994</v>
          </cell>
        </row>
        <row r="6">
          <cell r="C6">
            <v>6</v>
          </cell>
          <cell r="D6">
            <v>34</v>
          </cell>
          <cell r="F6">
            <v>1</v>
          </cell>
          <cell r="G6">
            <v>103.5</v>
          </cell>
          <cell r="H6">
            <v>57.5</v>
          </cell>
          <cell r="I6">
            <v>68.5</v>
          </cell>
          <cell r="J6">
            <v>77</v>
          </cell>
          <cell r="K6">
            <v>31</v>
          </cell>
          <cell r="L6">
            <v>36</v>
          </cell>
        </row>
        <row r="7">
          <cell r="C7">
            <v>0</v>
          </cell>
          <cell r="D7">
            <v>0</v>
          </cell>
          <cell r="G7">
            <v>0</v>
          </cell>
          <cell r="H7">
            <v>1.5</v>
          </cell>
          <cell r="I7">
            <v>4.5</v>
          </cell>
          <cell r="J7">
            <v>5</v>
          </cell>
          <cell r="L7">
            <v>0</v>
          </cell>
        </row>
        <row r="8">
          <cell r="C8">
            <v>615</v>
          </cell>
          <cell r="D8">
            <v>16</v>
          </cell>
          <cell r="F8">
            <v>7</v>
          </cell>
          <cell r="G8">
            <v>119.5</v>
          </cell>
          <cell r="H8">
            <v>69</v>
          </cell>
          <cell r="I8">
            <v>13</v>
          </cell>
          <cell r="J8">
            <v>255</v>
          </cell>
          <cell r="L8">
            <v>27</v>
          </cell>
        </row>
        <row r="9">
          <cell r="C9">
            <v>3594</v>
          </cell>
          <cell r="D9">
            <v>1205</v>
          </cell>
          <cell r="F9">
            <v>1170</v>
          </cell>
          <cell r="G9">
            <v>2651</v>
          </cell>
          <cell r="H9">
            <v>2243</v>
          </cell>
          <cell r="I9">
            <v>2564</v>
          </cell>
          <cell r="J9">
            <v>3510</v>
          </cell>
          <cell r="L9">
            <v>1360</v>
          </cell>
        </row>
        <row r="10">
          <cell r="C10">
            <v>658.35</v>
          </cell>
          <cell r="D10">
            <v>180</v>
          </cell>
          <cell r="F10">
            <v>224</v>
          </cell>
          <cell r="G10">
            <v>160</v>
          </cell>
          <cell r="H10">
            <v>644</v>
          </cell>
          <cell r="I10">
            <v>100</v>
          </cell>
          <cell r="J10">
            <v>694</v>
          </cell>
          <cell r="L10">
            <v>500</v>
          </cell>
        </row>
        <row r="11">
          <cell r="C11">
            <v>495.29999999999995</v>
          </cell>
          <cell r="D11">
            <v>118.2</v>
          </cell>
          <cell r="F11">
            <v>47</v>
          </cell>
          <cell r="G11">
            <v>136.80000000000001</v>
          </cell>
          <cell r="H11">
            <v>110.19999999999999</v>
          </cell>
          <cell r="I11">
            <v>195</v>
          </cell>
          <cell r="J11">
            <v>135.9</v>
          </cell>
          <cell r="L11">
            <v>49.8</v>
          </cell>
        </row>
        <row r="12">
          <cell r="C12">
            <v>0</v>
          </cell>
          <cell r="D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</row>
        <row r="13">
          <cell r="C13">
            <v>1375</v>
          </cell>
          <cell r="D13">
            <v>170</v>
          </cell>
          <cell r="G13">
            <v>2346</v>
          </cell>
          <cell r="H13">
            <v>1432</v>
          </cell>
          <cell r="I13">
            <v>5196</v>
          </cell>
          <cell r="J13">
            <v>1000</v>
          </cell>
          <cell r="L13">
            <v>20</v>
          </cell>
        </row>
        <row r="14">
          <cell r="C14">
            <v>501.6</v>
          </cell>
          <cell r="D14">
            <v>0</v>
          </cell>
          <cell r="F14">
            <v>30</v>
          </cell>
          <cell r="H14">
            <v>1280</v>
          </cell>
          <cell r="I14">
            <v>80</v>
          </cell>
          <cell r="J14">
            <v>396</v>
          </cell>
          <cell r="L14">
            <v>100</v>
          </cell>
          <cell r="M14">
            <v>30</v>
          </cell>
        </row>
        <row r="15">
          <cell r="C15">
            <v>5630</v>
          </cell>
          <cell r="D15">
            <v>6948</v>
          </cell>
          <cell r="E15">
            <v>1800</v>
          </cell>
          <cell r="F15">
            <v>1750</v>
          </cell>
          <cell r="G15">
            <v>5030</v>
          </cell>
          <cell r="H15">
            <v>3230</v>
          </cell>
          <cell r="I15">
            <v>2870</v>
          </cell>
          <cell r="J15">
            <v>4350</v>
          </cell>
          <cell r="L15">
            <v>2060</v>
          </cell>
        </row>
        <row r="16">
          <cell r="C16">
            <v>0</v>
          </cell>
          <cell r="D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</row>
        <row r="17">
          <cell r="C17">
            <v>270.70999999999998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</row>
        <row r="18">
          <cell r="C18">
            <v>635</v>
          </cell>
          <cell r="D18">
            <v>200</v>
          </cell>
          <cell r="F18">
            <v>220</v>
          </cell>
          <cell r="H18">
            <v>150</v>
          </cell>
          <cell r="I18">
            <v>0</v>
          </cell>
          <cell r="J18">
            <v>0</v>
          </cell>
          <cell r="L18">
            <v>95</v>
          </cell>
          <cell r="M18">
            <v>0</v>
          </cell>
        </row>
        <row r="19">
          <cell r="C19">
            <v>0</v>
          </cell>
          <cell r="D19">
            <v>635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</row>
        <row r="20">
          <cell r="C20">
            <v>441</v>
          </cell>
          <cell r="D20">
            <v>250</v>
          </cell>
          <cell r="G20">
            <v>91</v>
          </cell>
          <cell r="H20">
            <v>191</v>
          </cell>
          <cell r="I20">
            <v>191</v>
          </cell>
          <cell r="J20">
            <v>91</v>
          </cell>
          <cell r="L20">
            <v>91</v>
          </cell>
          <cell r="M20">
            <v>182</v>
          </cell>
        </row>
        <row r="21">
          <cell r="C21">
            <v>425</v>
          </cell>
          <cell r="D21">
            <v>20</v>
          </cell>
          <cell r="F21">
            <v>148</v>
          </cell>
          <cell r="G21">
            <v>250</v>
          </cell>
          <cell r="H21">
            <v>250.5</v>
          </cell>
          <cell r="I21">
            <v>15</v>
          </cell>
          <cell r="J21">
            <v>265</v>
          </cell>
          <cell r="L21">
            <v>314</v>
          </cell>
          <cell r="M21">
            <v>420</v>
          </cell>
        </row>
        <row r="22">
          <cell r="C22">
            <v>2576.5</v>
          </cell>
          <cell r="D22">
            <v>2139.5</v>
          </cell>
          <cell r="E22">
            <v>378.5</v>
          </cell>
          <cell r="H22">
            <v>1402.5</v>
          </cell>
          <cell r="I22">
            <v>1235.5</v>
          </cell>
          <cell r="J22">
            <v>1514</v>
          </cell>
          <cell r="L22">
            <v>2149.5</v>
          </cell>
        </row>
        <row r="23">
          <cell r="C23">
            <v>2250</v>
          </cell>
          <cell r="D23">
            <v>2851</v>
          </cell>
          <cell r="G23">
            <v>393</v>
          </cell>
          <cell r="H23">
            <v>129</v>
          </cell>
          <cell r="I23">
            <v>0</v>
          </cell>
          <cell r="J23">
            <v>0</v>
          </cell>
          <cell r="L23">
            <v>2057</v>
          </cell>
        </row>
        <row r="24">
          <cell r="C24">
            <v>0</v>
          </cell>
          <cell r="J24">
            <v>0</v>
          </cell>
          <cell r="L24">
            <v>0</v>
          </cell>
          <cell r="N24">
            <v>0</v>
          </cell>
        </row>
        <row r="25">
          <cell r="C25">
            <v>0</v>
          </cell>
          <cell r="D25">
            <v>1970</v>
          </cell>
          <cell r="G25">
            <v>11029.74</v>
          </cell>
          <cell r="H25">
            <v>611.29999999999995</v>
          </cell>
          <cell r="I25">
            <v>1950</v>
          </cell>
          <cell r="J25">
            <v>2900</v>
          </cell>
        </row>
        <row r="26">
          <cell r="C26">
            <v>10990.02</v>
          </cell>
          <cell r="D26">
            <v>3744</v>
          </cell>
          <cell r="F26">
            <v>2797</v>
          </cell>
          <cell r="G26">
            <v>6468</v>
          </cell>
          <cell r="H26">
            <v>8008</v>
          </cell>
          <cell r="I26">
            <v>12018</v>
          </cell>
          <cell r="J26">
            <v>4889</v>
          </cell>
          <cell r="L26">
            <v>3064</v>
          </cell>
        </row>
        <row r="27">
          <cell r="D27">
            <v>0</v>
          </cell>
          <cell r="I27">
            <v>0</v>
          </cell>
          <cell r="J27">
            <v>0</v>
          </cell>
          <cell r="M27">
            <v>11310</v>
          </cell>
        </row>
        <row r="28">
          <cell r="D28">
            <v>0</v>
          </cell>
          <cell r="I28">
            <v>0</v>
          </cell>
          <cell r="J28">
            <v>0</v>
          </cell>
          <cell r="M2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0"/>
  <sheetViews>
    <sheetView tabSelected="1" view="pageBreakPreview" zoomScaleNormal="100" zoomScaleSheetLayoutView="100" workbookViewId="0">
      <selection activeCell="G26" sqref="G26"/>
    </sheetView>
  </sheetViews>
  <sheetFormatPr defaultRowHeight="15.75" x14ac:dyDescent="0.25"/>
  <cols>
    <col min="1" max="1" width="4.7109375" style="4" customWidth="1"/>
    <col min="2" max="2" width="8.7109375" style="4" customWidth="1"/>
    <col min="3" max="3" width="21.140625" style="4" customWidth="1"/>
    <col min="4" max="4" width="13.140625" style="4" customWidth="1"/>
    <col min="5" max="5" width="11.5703125" style="4" customWidth="1"/>
    <col min="6" max="6" width="11.42578125" style="4" customWidth="1"/>
    <col min="7" max="7" width="11.28515625" style="4" customWidth="1"/>
    <col min="8" max="8" width="12.7109375" style="4" customWidth="1"/>
    <col min="9" max="9" width="11.5703125" style="4" customWidth="1"/>
    <col min="10" max="11" width="12.42578125" style="4" customWidth="1"/>
    <col min="12" max="13" width="12.7109375" style="4" customWidth="1"/>
    <col min="14" max="14" width="12.85546875" style="4" customWidth="1"/>
    <col min="15" max="15" width="13.28515625" style="4" customWidth="1"/>
    <col min="16" max="16" width="15" style="4" customWidth="1"/>
    <col min="17" max="17" width="11.7109375" style="4" customWidth="1"/>
    <col min="18" max="18" width="11.5703125" style="4" bestFit="1" customWidth="1"/>
    <col min="19" max="19" width="10.5703125" style="4" hidden="1" customWidth="1"/>
    <col min="20" max="20" width="15.28515625" style="4" customWidth="1"/>
    <col min="21" max="16384" width="9.140625" style="4"/>
  </cols>
  <sheetData>
    <row r="1" spans="1:20" x14ac:dyDescent="0.25">
      <c r="A1" s="1" t="s">
        <v>53</v>
      </c>
      <c r="B1" s="1"/>
      <c r="C1" s="1"/>
      <c r="D1" s="1"/>
      <c r="E1" s="1"/>
      <c r="F1" s="1"/>
    </row>
    <row r="2" spans="1:20" x14ac:dyDescent="0.25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7" t="s">
        <v>15</v>
      </c>
      <c r="Q2" s="17" t="s">
        <v>16</v>
      </c>
    </row>
    <row r="3" spans="1:20" x14ac:dyDescent="0.25">
      <c r="A3" s="17"/>
      <c r="B3" s="17" t="s">
        <v>17</v>
      </c>
      <c r="C3" s="17" t="s">
        <v>18</v>
      </c>
      <c r="D3" s="17" t="s">
        <v>19</v>
      </c>
      <c r="E3" s="17" t="s">
        <v>20</v>
      </c>
      <c r="F3" s="17" t="s">
        <v>21</v>
      </c>
      <c r="G3" s="17" t="s">
        <v>22</v>
      </c>
      <c r="H3" s="17" t="s">
        <v>23</v>
      </c>
      <c r="I3" s="17" t="s">
        <v>24</v>
      </c>
      <c r="J3" s="17" t="s">
        <v>25</v>
      </c>
      <c r="K3" s="17" t="s">
        <v>26</v>
      </c>
      <c r="L3" s="17" t="s">
        <v>27</v>
      </c>
      <c r="M3" s="17" t="s">
        <v>28</v>
      </c>
      <c r="N3" s="17" t="s">
        <v>29</v>
      </c>
      <c r="O3" s="17" t="s">
        <v>30</v>
      </c>
      <c r="P3" s="17"/>
      <c r="Q3" s="17"/>
    </row>
    <row r="4" spans="1:20" x14ac:dyDescent="0.25">
      <c r="A4" s="6">
        <v>1</v>
      </c>
      <c r="B4" s="7">
        <v>40110</v>
      </c>
      <c r="C4" s="6" t="s">
        <v>31</v>
      </c>
      <c r="D4" s="3">
        <f>'[1]TOTALI 2020'!$B$3</f>
        <v>32665.290000000005</v>
      </c>
      <c r="E4" s="3">
        <f>'[1]TOTALI 2020'!$C$3</f>
        <v>28797.850000000002</v>
      </c>
      <c r="F4" s="8">
        <f>'[1]TOTALI 2020'!$D$3</f>
        <v>20915.97</v>
      </c>
      <c r="G4" s="3">
        <f>'[1]TOTALI 2020'!$E$3</f>
        <v>2506.8699999999994</v>
      </c>
      <c r="H4" s="3">
        <f>'[1]TOTALI 2020'!$F$3</f>
        <v>11628.17</v>
      </c>
      <c r="I4" s="3">
        <f>'[1]TOTALI 2020'!$G$3</f>
        <v>27913.280000000002</v>
      </c>
      <c r="J4" s="3">
        <f>'[1]TOTALI 2020'!$H$3</f>
        <v>27149.719999999998</v>
      </c>
      <c r="K4" s="3">
        <f>'[1]TOTALI 2020'!$I$3</f>
        <v>24013.540000000005</v>
      </c>
      <c r="L4" s="3">
        <f>'[1]TOTALI 2020'!$J$3</f>
        <v>23301.759999999995</v>
      </c>
      <c r="M4" s="3">
        <f>'[1]TOTALI 2020'!$K$3</f>
        <v>39616.11</v>
      </c>
      <c r="N4" s="3">
        <f>'[1]TOTALI 2020'!$L$3</f>
        <v>18089.330000000002</v>
      </c>
      <c r="O4" s="3">
        <v>46664.95</v>
      </c>
      <c r="P4" s="3">
        <f t="shared" ref="P4:P29" si="0">D4+E4+F4+G4+H4+I4+J4+K4+L4+M4+N4+O4</f>
        <v>303262.84000000003</v>
      </c>
      <c r="Q4" s="3">
        <f>P4/P30*100</f>
        <v>38.392712729793281</v>
      </c>
      <c r="R4" s="2"/>
      <c r="T4" s="2"/>
    </row>
    <row r="5" spans="1:20" s="9" customFormat="1" x14ac:dyDescent="0.25">
      <c r="A5" s="6">
        <v>2</v>
      </c>
      <c r="B5" s="7">
        <v>50001</v>
      </c>
      <c r="C5" s="6" t="s">
        <v>32</v>
      </c>
      <c r="D5" s="8">
        <f>'[1]JANAR 2020'!$K$3</f>
        <v>3920.5</v>
      </c>
      <c r="E5" s="8">
        <f>'[1]TOTALI 2020'!$C$4</f>
        <v>5670</v>
      </c>
      <c r="F5" s="8">
        <f>'[1]TOTALI 2020'!$D$4</f>
        <v>2440</v>
      </c>
      <c r="G5" s="8">
        <f>'[1]TOTALI 2020'!$E$4</f>
        <v>40</v>
      </c>
      <c r="H5" s="8">
        <f>'[1]TOTALI 2020'!$F$4</f>
        <v>3220</v>
      </c>
      <c r="I5" s="8">
        <f>'[1]TOTALI 2020'!$G$4</f>
        <v>11340</v>
      </c>
      <c r="J5" s="8">
        <f>'[1]TOTALI 2020'!$H$4</f>
        <v>6160</v>
      </c>
      <c r="K5" s="8">
        <f>'[1]TOTALI 2020'!$I$4</f>
        <v>6170</v>
      </c>
      <c r="L5" s="8">
        <f>'[1]TOTALI 2020'!$J$4</f>
        <v>9700</v>
      </c>
      <c r="M5" s="8">
        <f>'[1]TOTALI 2020'!$K$4</f>
        <v>6060</v>
      </c>
      <c r="N5" s="8">
        <f>'[1]TOTALI 2020'!$L$4</f>
        <v>6540</v>
      </c>
      <c r="O5" s="8">
        <v>8160</v>
      </c>
      <c r="P5" s="8">
        <f t="shared" si="0"/>
        <v>69420.5</v>
      </c>
      <c r="Q5" s="8">
        <f>P5/P30*100</f>
        <v>8.7885522474781759</v>
      </c>
      <c r="T5" s="14"/>
    </row>
    <row r="6" spans="1:20" x14ac:dyDescent="0.25">
      <c r="A6" s="6">
        <v>3</v>
      </c>
      <c r="B6" s="7">
        <v>50009</v>
      </c>
      <c r="C6" s="6" t="s">
        <v>33</v>
      </c>
      <c r="D6" s="3">
        <f>'[1]JANAR 2020'!$K$4</f>
        <v>236</v>
      </c>
      <c r="E6" s="3">
        <f>'[1]TOTALI 2020'!$C$5</f>
        <v>1155.5999999999999</v>
      </c>
      <c r="F6" s="8">
        <f>'[1]TOTALI 2020'!$D$5</f>
        <v>3435.1400000000003</v>
      </c>
      <c r="G6" s="3">
        <f>'[1]TOTALI 2020'!$E$5</f>
        <v>0</v>
      </c>
      <c r="H6" s="3">
        <f>'[1]TOTALI 2020'!$F$5</f>
        <v>51827.28</v>
      </c>
      <c r="I6" s="3">
        <f>'[1]TOTALI 2020'!$G$5</f>
        <v>2410.29</v>
      </c>
      <c r="J6" s="3">
        <f>'[1]TOTALI 2020'!$H$5</f>
        <v>8558.6299999999992</v>
      </c>
      <c r="K6" s="3">
        <f>'[1]TOTALI 2020'!$I$5</f>
        <v>9239.89</v>
      </c>
      <c r="L6" s="3">
        <f>'[1]TOTALI 2020'!$J$5</f>
        <v>22951.280000000002</v>
      </c>
      <c r="M6" s="3">
        <f>'[1]TOTALI 2020'!$K$5</f>
        <v>4388.13</v>
      </c>
      <c r="N6" s="3">
        <f>'[1]TOTALI 2020'!$L$5</f>
        <v>55076.579999999994</v>
      </c>
      <c r="O6" s="3">
        <v>5288.95</v>
      </c>
      <c r="P6" s="3">
        <f t="shared" si="0"/>
        <v>164567.77000000002</v>
      </c>
      <c r="Q6" s="3">
        <f>P6/P30*100</f>
        <v>20.834082798250829</v>
      </c>
    </row>
    <row r="7" spans="1:20" x14ac:dyDescent="0.25">
      <c r="A7" s="6">
        <v>5</v>
      </c>
      <c r="B7" s="7">
        <v>50013</v>
      </c>
      <c r="C7" s="6" t="s">
        <v>34</v>
      </c>
      <c r="D7" s="3">
        <f>'[1]JANAR 2020'!$K$5</f>
        <v>21.25</v>
      </c>
      <c r="E7" s="3">
        <f>'[1]TOTALI 2020'!$C$6</f>
        <v>6</v>
      </c>
      <c r="F7" s="8">
        <f>'[1]TOTALI 2020'!$D$6</f>
        <v>34</v>
      </c>
      <c r="G7" s="3"/>
      <c r="H7" s="3">
        <f>'[1]TOTALI 2020'!$F$6</f>
        <v>1</v>
      </c>
      <c r="I7" s="3">
        <f>'[1]TOTALI 2020'!$G$6</f>
        <v>103.5</v>
      </c>
      <c r="J7" s="3">
        <f>'[1]TOTALI 2020'!$H$6</f>
        <v>57.5</v>
      </c>
      <c r="K7" s="3">
        <f>'[1]TOTALI 2020'!$I$6</f>
        <v>68.5</v>
      </c>
      <c r="L7" s="3">
        <f>'[1]TOTALI 2020'!$J$6</f>
        <v>77</v>
      </c>
      <c r="M7" s="3">
        <f>'[1]TOTALI 2020'!$K$6</f>
        <v>31</v>
      </c>
      <c r="N7" s="3">
        <f>'[1]TOTALI 2020'!$L$6</f>
        <v>36</v>
      </c>
      <c r="O7" s="3">
        <v>66</v>
      </c>
      <c r="P7" s="3">
        <f t="shared" si="0"/>
        <v>501.75</v>
      </c>
      <c r="Q7" s="3">
        <f>P7/P30*100</f>
        <v>6.3520949721943443E-2</v>
      </c>
    </row>
    <row r="8" spans="1:20" x14ac:dyDescent="0.25">
      <c r="A8" s="6">
        <v>6</v>
      </c>
      <c r="B8" s="7">
        <v>50014</v>
      </c>
      <c r="C8" s="6" t="s">
        <v>35</v>
      </c>
      <c r="D8" s="3">
        <f>'[1]JANAR 2020'!$K$6</f>
        <v>2.25</v>
      </c>
      <c r="E8" s="3">
        <f>'[1]TOTALI 2020'!$C$7</f>
        <v>0</v>
      </c>
      <c r="F8" s="8">
        <f>'[1]TOTALI 2020'!$D$7</f>
        <v>0</v>
      </c>
      <c r="G8" s="3"/>
      <c r="H8" s="3">
        <f>'[1]TOTALI 2020'!$F$7</f>
        <v>0</v>
      </c>
      <c r="I8" s="3">
        <f>'[1]TOTALI 2020'!$G$7</f>
        <v>0</v>
      </c>
      <c r="J8" s="3">
        <f>'[1]TOTALI 2020'!$H$7</f>
        <v>1.5</v>
      </c>
      <c r="K8" s="3">
        <f>'[1]TOTALI 2020'!$I$7</f>
        <v>4.5</v>
      </c>
      <c r="L8" s="3">
        <f>'[1]TOTALI 2020'!$J$7</f>
        <v>5</v>
      </c>
      <c r="M8" s="3">
        <v>0</v>
      </c>
      <c r="N8" s="3">
        <f>'[1]TOTALI 2020'!$L$7</f>
        <v>0</v>
      </c>
      <c r="O8" s="3">
        <v>15</v>
      </c>
      <c r="P8" s="3">
        <f t="shared" si="0"/>
        <v>28.25</v>
      </c>
      <c r="Q8" s="3">
        <f>P8/P30*100</f>
        <v>3.5764162025807718E-3</v>
      </c>
    </row>
    <row r="9" spans="1:20" x14ac:dyDescent="0.25">
      <c r="A9" s="6">
        <v>7</v>
      </c>
      <c r="B9" s="7">
        <v>50015</v>
      </c>
      <c r="C9" s="6" t="s">
        <v>36</v>
      </c>
      <c r="D9" s="3">
        <f>'[1]JANAR 2020'!$K$7</f>
        <v>29.25</v>
      </c>
      <c r="E9" s="3">
        <f>'[1]TOTALI 2020'!$C$8</f>
        <v>615</v>
      </c>
      <c r="F9" s="8">
        <f>'[1]TOTALI 2020'!$D$8</f>
        <v>16</v>
      </c>
      <c r="G9" s="3"/>
      <c r="H9" s="3">
        <f>'[1]TOTALI 2020'!$F$8</f>
        <v>7</v>
      </c>
      <c r="I9" s="3">
        <f>'[1]TOTALI 2020'!$G$8</f>
        <v>119.5</v>
      </c>
      <c r="J9" s="3">
        <f>'[1]TOTALI 2020'!$H$8</f>
        <v>69</v>
      </c>
      <c r="K9" s="3">
        <f>'[1]TOTALI 2020'!$I$8</f>
        <v>13</v>
      </c>
      <c r="L9" s="3">
        <f>'[1]TOTALI 2020'!$J$8</f>
        <v>255</v>
      </c>
      <c r="M9" s="3">
        <v>81</v>
      </c>
      <c r="N9" s="3">
        <f>'[1]TOTALI 2020'!$L$8</f>
        <v>27</v>
      </c>
      <c r="O9" s="3">
        <v>66</v>
      </c>
      <c r="P9" s="3">
        <f t="shared" si="0"/>
        <v>1297.75</v>
      </c>
      <c r="Q9" s="3">
        <f>P9/P30*100</f>
        <v>0.16429359741236094</v>
      </c>
    </row>
    <row r="10" spans="1:20" x14ac:dyDescent="0.25">
      <c r="A10" s="6">
        <v>8</v>
      </c>
      <c r="B10" s="7">
        <v>50016</v>
      </c>
      <c r="C10" s="6" t="s">
        <v>37</v>
      </c>
      <c r="D10" s="3">
        <f>'[1]JANAR 2020'!$K$8</f>
        <v>2840.5</v>
      </c>
      <c r="E10" s="3">
        <f>'[1]TOTALI 2020'!$C$9</f>
        <v>3594</v>
      </c>
      <c r="F10" s="8">
        <f>'[1]TOTALI 2020'!$D$9</f>
        <v>1205</v>
      </c>
      <c r="G10" s="3"/>
      <c r="H10" s="3">
        <f>'[1]TOTALI 2020'!$F$9</f>
        <v>1170</v>
      </c>
      <c r="I10" s="3">
        <f>'[1]TOTALI 2020'!$G$9</f>
        <v>2651</v>
      </c>
      <c r="J10" s="3">
        <f>'[1]TOTALI 2020'!$H$9</f>
        <v>2243</v>
      </c>
      <c r="K10" s="3">
        <f>'[1]TOTALI 2020'!$I$9</f>
        <v>2564</v>
      </c>
      <c r="L10" s="3">
        <f>'[1]TOTALI 2020'!$J$9</f>
        <v>3510</v>
      </c>
      <c r="M10" s="3">
        <v>1929</v>
      </c>
      <c r="N10" s="3">
        <f>'[1]TOTALI 2020'!$L$9</f>
        <v>1360</v>
      </c>
      <c r="O10" s="3">
        <v>3820</v>
      </c>
      <c r="P10" s="3">
        <f t="shared" si="0"/>
        <v>26886.5</v>
      </c>
      <c r="Q10" s="3">
        <f>P10/P30*100</f>
        <v>3.4037987338296611</v>
      </c>
    </row>
    <row r="11" spans="1:20" x14ac:dyDescent="0.25">
      <c r="A11" s="6">
        <v>9</v>
      </c>
      <c r="B11" s="7">
        <v>50017</v>
      </c>
      <c r="C11" s="6" t="s">
        <v>38</v>
      </c>
      <c r="D11" s="3">
        <f>'[1]JANAR 2020'!$K$9</f>
        <v>898</v>
      </c>
      <c r="E11" s="3">
        <f>'[1]TOTALI 2020'!$C$10</f>
        <v>658.35</v>
      </c>
      <c r="F11" s="8">
        <f>'[1]TOTALI 2020'!$D$10</f>
        <v>180</v>
      </c>
      <c r="G11" s="3"/>
      <c r="H11" s="3">
        <f>'[1]TOTALI 2020'!$F$10</f>
        <v>224</v>
      </c>
      <c r="I11" s="3">
        <f>'[1]TOTALI 2020'!$G$10</f>
        <v>160</v>
      </c>
      <c r="J11" s="3">
        <f>'[1]TOTALI 2020'!$H$10</f>
        <v>644</v>
      </c>
      <c r="K11" s="3">
        <f>'[1]TOTALI 2020'!$I$10</f>
        <v>100</v>
      </c>
      <c r="L11" s="3">
        <f>'[1]TOTALI 2020'!$J$10</f>
        <v>694</v>
      </c>
      <c r="M11" s="3">
        <v>380</v>
      </c>
      <c r="N11" s="3">
        <f>'[1]TOTALI 2020'!$L$10</f>
        <v>500</v>
      </c>
      <c r="O11" s="3">
        <v>868</v>
      </c>
      <c r="P11" s="3">
        <f t="shared" si="0"/>
        <v>5306.35</v>
      </c>
      <c r="Q11" s="3">
        <f>P11/P30*100</f>
        <v>0.67177756164830016</v>
      </c>
    </row>
    <row r="12" spans="1:20" x14ac:dyDescent="0.25">
      <c r="A12" s="6">
        <v>10</v>
      </c>
      <c r="B12" s="7">
        <v>50019</v>
      </c>
      <c r="C12" s="6" t="s">
        <v>39</v>
      </c>
      <c r="D12" s="3">
        <f>'[1]JANAR 2020'!$K$10</f>
        <v>336</v>
      </c>
      <c r="E12" s="3">
        <f>'[1]TOTALI 2020'!$C$11</f>
        <v>495.29999999999995</v>
      </c>
      <c r="F12" s="8">
        <f>'[1]TOTALI 2020'!$D$11</f>
        <v>118.2</v>
      </c>
      <c r="G12" s="3"/>
      <c r="H12" s="3">
        <f>'[1]TOTALI 2020'!$F$11</f>
        <v>47</v>
      </c>
      <c r="I12" s="3">
        <f>'[1]TOTALI 2020'!$G$11</f>
        <v>136.80000000000001</v>
      </c>
      <c r="J12" s="3">
        <f>'[1]TOTALI 2020'!$H$11</f>
        <v>110.19999999999999</v>
      </c>
      <c r="K12" s="3">
        <f>'[1]TOTALI 2020'!$I$11</f>
        <v>195</v>
      </c>
      <c r="L12" s="3">
        <f>'[1]TOTALI 2020'!$J$11</f>
        <v>135.9</v>
      </c>
      <c r="M12" s="3">
        <v>61.5</v>
      </c>
      <c r="N12" s="3">
        <f>'[1]TOTALI 2020'!$L$11</f>
        <v>49.8</v>
      </c>
      <c r="O12" s="3">
        <v>145.6</v>
      </c>
      <c r="P12" s="3">
        <f t="shared" si="0"/>
        <v>1831.3</v>
      </c>
      <c r="Q12" s="3">
        <f>P12/P30*100</f>
        <v>0.23184038908977583</v>
      </c>
    </row>
    <row r="13" spans="1:20" x14ac:dyDescent="0.25">
      <c r="A13" s="6">
        <v>11</v>
      </c>
      <c r="B13" s="7">
        <v>50103</v>
      </c>
      <c r="C13" s="6" t="s">
        <v>40</v>
      </c>
      <c r="D13" s="3">
        <f>'[1]JANAR 2020'!$K$11</f>
        <v>0</v>
      </c>
      <c r="E13" s="3">
        <f>'[1]TOTALI 2020'!$C$12</f>
        <v>0</v>
      </c>
      <c r="F13" s="8">
        <f>'[1]TOTALI 2020'!$D$12</f>
        <v>0</v>
      </c>
      <c r="G13" s="3"/>
      <c r="H13" s="3">
        <f>'[1]TOTALI 2020'!$F$12</f>
        <v>0</v>
      </c>
      <c r="I13" s="3">
        <v>0</v>
      </c>
      <c r="J13" s="3">
        <f>'[1]TOTALI 2020'!$H$12</f>
        <v>0</v>
      </c>
      <c r="K13" s="3">
        <f>'[1]TOTALI 2020'!$I$12</f>
        <v>0</v>
      </c>
      <c r="L13" s="3">
        <f>'[1]TOTALI 2020'!$J$12</f>
        <v>0</v>
      </c>
      <c r="M13" s="3">
        <v>0</v>
      </c>
      <c r="N13" s="3">
        <f>'[1]TOTALI 2020'!$L$12</f>
        <v>0</v>
      </c>
      <c r="O13" s="3">
        <v>150</v>
      </c>
      <c r="P13" s="3">
        <f t="shared" si="0"/>
        <v>150</v>
      </c>
      <c r="Q13" s="3">
        <f>P13/P30*100</f>
        <v>1.8989820544676666E-2</v>
      </c>
    </row>
    <row r="14" spans="1:20" x14ac:dyDescent="0.25">
      <c r="A14" s="6">
        <v>12</v>
      </c>
      <c r="B14" s="7">
        <v>50104</v>
      </c>
      <c r="C14" s="6" t="s">
        <v>41</v>
      </c>
      <c r="D14" s="3">
        <f>'[1]JANAR 2020'!$K$12</f>
        <v>20</v>
      </c>
      <c r="E14" s="3">
        <f>'[1]TOTALI 2020'!$C$13</f>
        <v>1375</v>
      </c>
      <c r="F14" s="8">
        <f>'[1]TOTALI 2020'!$D$13</f>
        <v>170</v>
      </c>
      <c r="G14" s="3"/>
      <c r="H14" s="3">
        <f>'[1]TOTALI 2020'!$F$13</f>
        <v>0</v>
      </c>
      <c r="I14" s="3">
        <f>'[1]TOTALI 2020'!$G$13</f>
        <v>2346</v>
      </c>
      <c r="J14" s="3">
        <f>'[1]TOTALI 2020'!$H$13</f>
        <v>1432</v>
      </c>
      <c r="K14" s="3">
        <f>'[1]TOTALI 2020'!$I$13</f>
        <v>5196</v>
      </c>
      <c r="L14" s="3">
        <f>'[1]TOTALI 2020'!$J$13</f>
        <v>1000</v>
      </c>
      <c r="M14" s="3">
        <v>2375</v>
      </c>
      <c r="N14" s="3">
        <f>'[1]TOTALI 2020'!$L$13</f>
        <v>20</v>
      </c>
      <c r="O14" s="3">
        <v>130</v>
      </c>
      <c r="P14" s="3">
        <f t="shared" si="0"/>
        <v>14064</v>
      </c>
      <c r="Q14" s="3">
        <f>P14/P30*100</f>
        <v>1.7804855742688839</v>
      </c>
    </row>
    <row r="15" spans="1:20" x14ac:dyDescent="0.25">
      <c r="A15" s="6">
        <v>13</v>
      </c>
      <c r="B15" s="7">
        <v>50205</v>
      </c>
      <c r="C15" s="6" t="s">
        <v>42</v>
      </c>
      <c r="D15" s="3">
        <f>'[1]JANAR 2020'!$K$13</f>
        <v>210</v>
      </c>
      <c r="E15" s="3">
        <f>'[1]TOTALI 2020'!$C$14</f>
        <v>501.6</v>
      </c>
      <c r="F15" s="8">
        <f>'[1]TOTALI 2020'!$D$14</f>
        <v>0</v>
      </c>
      <c r="G15" s="3"/>
      <c r="H15" s="3">
        <f>'[1]TOTALI 2020'!$F$14</f>
        <v>30</v>
      </c>
      <c r="I15" s="3"/>
      <c r="J15" s="3">
        <f>'[1]TOTALI 2020'!$H$14</f>
        <v>1280</v>
      </c>
      <c r="K15" s="3">
        <f>'[1]TOTALI 2020'!$I$14</f>
        <v>80</v>
      </c>
      <c r="L15" s="3">
        <f>'[1]TOTALI 2020'!$J$14</f>
        <v>396</v>
      </c>
      <c r="M15" s="3">
        <v>30</v>
      </c>
      <c r="N15" s="3">
        <f>'[1]TOTALI 2020'!$L$14</f>
        <v>100</v>
      </c>
      <c r="O15" s="3">
        <f>'[1]TOTALI 2020'!$M$14</f>
        <v>30</v>
      </c>
      <c r="P15" s="3">
        <f t="shared" si="0"/>
        <v>2657.6</v>
      </c>
      <c r="Q15" s="3">
        <f>P15/P30*100</f>
        <v>0.33644898053021799</v>
      </c>
    </row>
    <row r="16" spans="1:20" s="9" customFormat="1" x14ac:dyDescent="0.25">
      <c r="A16" s="6">
        <v>14</v>
      </c>
      <c r="B16" s="7">
        <v>50217</v>
      </c>
      <c r="C16" s="6" t="s">
        <v>43</v>
      </c>
      <c r="D16" s="8">
        <f>'[1]JANAR 2020'!$K$14</f>
        <v>2768</v>
      </c>
      <c r="E16" s="8">
        <f>'[1]TOTALI 2020'!$C$15</f>
        <v>5630</v>
      </c>
      <c r="F16" s="8">
        <f>'[1]TOTALI 2020'!$D$15</f>
        <v>6948</v>
      </c>
      <c r="G16" s="8">
        <f>'[1]TOTALI 2020'!$E$15</f>
        <v>1800</v>
      </c>
      <c r="H16" s="8">
        <f>'[1]TOTALI 2020'!$F$15</f>
        <v>1750</v>
      </c>
      <c r="I16" s="8">
        <f>'[1]TOTALI 2020'!$G$15</f>
        <v>5030</v>
      </c>
      <c r="J16" s="8">
        <f>'[1]TOTALI 2020'!$H$15</f>
        <v>3230</v>
      </c>
      <c r="K16" s="8">
        <f>'[1]TOTALI 2020'!$I$15</f>
        <v>2870</v>
      </c>
      <c r="L16" s="8">
        <f>'[1]TOTALI 2020'!$J$15</f>
        <v>4350</v>
      </c>
      <c r="M16" s="8">
        <v>2800</v>
      </c>
      <c r="N16" s="8">
        <f>'[1]TOTALI 2020'!$L$15</f>
        <v>2060</v>
      </c>
      <c r="O16" s="8">
        <v>5935</v>
      </c>
      <c r="P16" s="8">
        <f t="shared" si="0"/>
        <v>45171</v>
      </c>
      <c r="Q16" s="8">
        <f>P16/P30*100</f>
        <v>5.7185945588239306</v>
      </c>
    </row>
    <row r="17" spans="1:19" x14ac:dyDescent="0.25">
      <c r="A17" s="6">
        <v>15</v>
      </c>
      <c r="B17" s="7">
        <v>50401</v>
      </c>
      <c r="C17" s="6" t="s">
        <v>44</v>
      </c>
      <c r="D17" s="3">
        <f>'[1]JANAR 2020'!$K$15</f>
        <v>0</v>
      </c>
      <c r="E17" s="3">
        <f>'[1]TOTALI 2020'!$C$16</f>
        <v>0</v>
      </c>
      <c r="F17" s="8">
        <f>'[1]TOTALI 2020'!$D$16</f>
        <v>0</v>
      </c>
      <c r="G17" s="3"/>
      <c r="H17" s="3">
        <f>'[1]TOTALI 2020'!$F$16</f>
        <v>0</v>
      </c>
      <c r="I17" s="3"/>
      <c r="J17" s="3">
        <f>'[1]TOTALI 2020'!$H$16</f>
        <v>0</v>
      </c>
      <c r="K17" s="3">
        <f>'[1]TOTALI 2020'!$I$16</f>
        <v>0</v>
      </c>
      <c r="L17" s="3">
        <f>'[1]TOTALI 2020'!$J$16</f>
        <v>0</v>
      </c>
      <c r="M17" s="3">
        <v>0</v>
      </c>
      <c r="N17" s="3">
        <f>'[1]TOTALI 2020'!$L$16</f>
        <v>0</v>
      </c>
      <c r="O17" s="3">
        <f>'[1]TOTALI 2020'!$M$16</f>
        <v>0</v>
      </c>
      <c r="P17" s="3">
        <f t="shared" si="0"/>
        <v>0</v>
      </c>
      <c r="Q17" s="3">
        <f>P17/P30*100</f>
        <v>0</v>
      </c>
    </row>
    <row r="18" spans="1:19" x14ac:dyDescent="0.25">
      <c r="A18" s="6">
        <v>16</v>
      </c>
      <c r="B18" s="7">
        <v>50403</v>
      </c>
      <c r="C18" s="6" t="s">
        <v>45</v>
      </c>
      <c r="D18" s="3">
        <v>0</v>
      </c>
      <c r="E18" s="3">
        <f>'[1]TOTALI 2020'!$C$17</f>
        <v>270.70999999999998</v>
      </c>
      <c r="F18" s="8">
        <f>'[1]TOTALI 2020'!$D$17</f>
        <v>0</v>
      </c>
      <c r="G18" s="3"/>
      <c r="H18" s="3">
        <f>'[1]TOTALI 2020'!$F$17</f>
        <v>0</v>
      </c>
      <c r="I18" s="3"/>
      <c r="J18" s="3">
        <f>'[1]TOTALI 2020'!$H$17</f>
        <v>0</v>
      </c>
      <c r="K18" s="3">
        <f>'[1]TOTALI 2020'!$I$17</f>
        <v>0</v>
      </c>
      <c r="L18" s="3">
        <f>'[1]TOTALI 2020'!$J$17</f>
        <v>0</v>
      </c>
      <c r="M18" s="3">
        <v>0</v>
      </c>
      <c r="N18" s="3">
        <f>'[1]TOTALI 2020'!$L$17</f>
        <v>0</v>
      </c>
      <c r="O18" s="3">
        <f>'[1]TOTALI 2020'!$M$17</f>
        <v>0</v>
      </c>
      <c r="P18" s="3">
        <f t="shared" si="0"/>
        <v>270.70999999999998</v>
      </c>
      <c r="Q18" s="3">
        <f>P18/P30*100</f>
        <v>3.4271562130996129E-2</v>
      </c>
    </row>
    <row r="19" spans="1:19" s="9" customFormat="1" x14ac:dyDescent="0.25">
      <c r="A19" s="6">
        <v>17</v>
      </c>
      <c r="B19" s="7">
        <v>50405</v>
      </c>
      <c r="C19" s="6" t="s">
        <v>46</v>
      </c>
      <c r="D19" s="8">
        <f>'[1]JANAR 2020'!$K$16</f>
        <v>280</v>
      </c>
      <c r="E19" s="8">
        <f>'[1]TOTALI 2020'!$C$18</f>
        <v>635</v>
      </c>
      <c r="F19" s="8">
        <f>'[1]TOTALI 2020'!$D$18</f>
        <v>200</v>
      </c>
      <c r="G19" s="8"/>
      <c r="H19" s="8">
        <f>'[1]TOTALI 2020'!$F$18</f>
        <v>220</v>
      </c>
      <c r="I19" s="8"/>
      <c r="J19" s="8">
        <f>'[1]TOTALI 2020'!$H$18</f>
        <v>150</v>
      </c>
      <c r="K19" s="8">
        <f>'[1]TOTALI 2020'!$I$18</f>
        <v>0</v>
      </c>
      <c r="L19" s="8">
        <f>'[1]TOTALI 2020'!$J$18</f>
        <v>0</v>
      </c>
      <c r="M19" s="8">
        <v>0</v>
      </c>
      <c r="N19" s="8">
        <f>'[1]TOTALI 2020'!$L$18</f>
        <v>95</v>
      </c>
      <c r="O19" s="8">
        <f>'[1]TOTALI 2020'!$M$18</f>
        <v>0</v>
      </c>
      <c r="P19" s="8">
        <f t="shared" si="0"/>
        <v>1580</v>
      </c>
      <c r="Q19" s="8">
        <f>P19/P30*100</f>
        <v>0.20002610973726087</v>
      </c>
    </row>
    <row r="20" spans="1:19" s="9" customFormat="1" x14ac:dyDescent="0.25">
      <c r="A20" s="6">
        <v>18</v>
      </c>
      <c r="B20" s="7">
        <v>50406</v>
      </c>
      <c r="C20" s="6" t="s">
        <v>47</v>
      </c>
      <c r="D20" s="8">
        <f>'[1]JANAR 2020'!$K$17</f>
        <v>640</v>
      </c>
      <c r="E20" s="8">
        <f>'[1]TOTALI 2020'!$C$19</f>
        <v>0</v>
      </c>
      <c r="F20" s="8">
        <f>'[1]TOTALI 2020'!$D$19</f>
        <v>635</v>
      </c>
      <c r="G20" s="8"/>
      <c r="H20" s="8">
        <f>'[1]TOTALI 2020'!$F$19</f>
        <v>0</v>
      </c>
      <c r="I20" s="8"/>
      <c r="J20" s="8">
        <f>'[1]TOTALI 2020'!$H$19</f>
        <v>0</v>
      </c>
      <c r="K20" s="8">
        <f>'[1]TOTALI 2020'!$I$19</f>
        <v>0</v>
      </c>
      <c r="L20" s="8">
        <f>'[1]TOTALI 2020'!$J$19</f>
        <v>0</v>
      </c>
      <c r="M20" s="8">
        <v>0</v>
      </c>
      <c r="N20" s="8">
        <f>'[1]TOTALI 2020'!$L$19</f>
        <v>0</v>
      </c>
      <c r="O20" s="8">
        <f>'[1]TOTALI 2020'!$M$19</f>
        <v>0</v>
      </c>
      <c r="P20" s="8">
        <f t="shared" si="0"/>
        <v>1275</v>
      </c>
      <c r="Q20" s="8">
        <f>P20/P30*100</f>
        <v>0.16141347462975164</v>
      </c>
    </row>
    <row r="21" spans="1:19" s="9" customFormat="1" x14ac:dyDescent="0.25">
      <c r="A21" s="6">
        <v>19</v>
      </c>
      <c r="B21" s="7">
        <v>50407</v>
      </c>
      <c r="C21" s="6" t="s">
        <v>48</v>
      </c>
      <c r="D21" s="8">
        <f>'[1]JANAR 2020'!$K$18</f>
        <v>501</v>
      </c>
      <c r="E21" s="8">
        <f>'[1]TOTALI 2020'!$C$20</f>
        <v>441</v>
      </c>
      <c r="F21" s="8">
        <f>'[1]TOTALI 2020'!$D$20</f>
        <v>250</v>
      </c>
      <c r="G21" s="8"/>
      <c r="H21" s="8">
        <f>'[1]TOTALI 2020'!$F$20</f>
        <v>0</v>
      </c>
      <c r="I21" s="8">
        <f>'[1]TOTALI 2020'!$G$20</f>
        <v>91</v>
      </c>
      <c r="J21" s="8">
        <f>'[1]TOTALI 2020'!$H$20</f>
        <v>191</v>
      </c>
      <c r="K21" s="8">
        <f>'[1]TOTALI 2020'!$I$20</f>
        <v>191</v>
      </c>
      <c r="L21" s="8">
        <f>'[1]TOTALI 2020'!$J$20</f>
        <v>91</v>
      </c>
      <c r="M21" s="8">
        <v>182</v>
      </c>
      <c r="N21" s="8">
        <f>'[1]TOTALI 2020'!$L$20</f>
        <v>91</v>
      </c>
      <c r="O21" s="8">
        <f>'[1]TOTALI 2020'!$M$20</f>
        <v>182</v>
      </c>
      <c r="P21" s="8">
        <f t="shared" si="0"/>
        <v>2211</v>
      </c>
      <c r="Q21" s="8">
        <f>P21/P30*100</f>
        <v>0.27990995482853404</v>
      </c>
    </row>
    <row r="22" spans="1:19" s="9" customFormat="1" x14ac:dyDescent="0.25">
      <c r="A22" s="6">
        <v>20</v>
      </c>
      <c r="B22" s="7">
        <v>50408</v>
      </c>
      <c r="C22" s="6" t="s">
        <v>49</v>
      </c>
      <c r="D22" s="8">
        <f>'[1]JANAR 2020'!$K$19</f>
        <v>148</v>
      </c>
      <c r="E22" s="8">
        <f>'[1]TOTALI 2020'!$C$21</f>
        <v>425</v>
      </c>
      <c r="F22" s="8">
        <f>'[1]TOTALI 2020'!$D$21</f>
        <v>20</v>
      </c>
      <c r="G22" s="8"/>
      <c r="H22" s="8">
        <f>'[1]TOTALI 2020'!$F$21</f>
        <v>148</v>
      </c>
      <c r="I22" s="8">
        <f>'[1]TOTALI 2020'!$G$21</f>
        <v>250</v>
      </c>
      <c r="J22" s="8">
        <f>'[1]TOTALI 2020'!$H$21</f>
        <v>250.5</v>
      </c>
      <c r="K22" s="8">
        <f>'[1]TOTALI 2020'!$I$21</f>
        <v>15</v>
      </c>
      <c r="L22" s="8">
        <f>'[1]TOTALI 2020'!$J$21</f>
        <v>265</v>
      </c>
      <c r="M22" s="8">
        <v>148</v>
      </c>
      <c r="N22" s="8">
        <f>'[1]TOTALI 2020'!$L$21</f>
        <v>314</v>
      </c>
      <c r="O22" s="8">
        <f>'[1]TOTALI 2020'!$M$21</f>
        <v>420</v>
      </c>
      <c r="P22" s="8">
        <f t="shared" si="0"/>
        <v>2403.5</v>
      </c>
      <c r="Q22" s="8">
        <f>P22/P30*100</f>
        <v>0.30428022452753578</v>
      </c>
    </row>
    <row r="23" spans="1:19" s="9" customFormat="1" x14ac:dyDescent="0.25">
      <c r="A23" s="6">
        <v>21</v>
      </c>
      <c r="B23" s="7">
        <v>50409</v>
      </c>
      <c r="C23" s="6" t="s">
        <v>54</v>
      </c>
      <c r="D23" s="8">
        <f>'[1]JANAR 2020'!$K$23</f>
        <v>50</v>
      </c>
      <c r="E23" s="8">
        <f>'[1]TOTALI 2020'!$C$25</f>
        <v>0</v>
      </c>
      <c r="F23" s="8">
        <f>'[1]TOTALI 2020'!$D$25</f>
        <v>1970</v>
      </c>
      <c r="G23" s="8"/>
      <c r="H23" s="8">
        <f>'[1]TOTALI 2020'!$F$25</f>
        <v>0</v>
      </c>
      <c r="I23" s="8">
        <f>'[1]TOTALI 2020'!$G$25</f>
        <v>11029.74</v>
      </c>
      <c r="J23" s="8">
        <f>'[1]TOTALI 2020'!$H$25</f>
        <v>611.29999999999995</v>
      </c>
      <c r="K23" s="8">
        <f>'[1]TOTALI 2020'!$I$25</f>
        <v>1950</v>
      </c>
      <c r="L23" s="8">
        <f>'[1]TOTALI 2020'!$J$25</f>
        <v>2900</v>
      </c>
      <c r="M23" s="8">
        <v>11350</v>
      </c>
      <c r="N23" s="8">
        <f>'[1]TOTALI 2020'!$L$24</f>
        <v>0</v>
      </c>
      <c r="O23" s="8">
        <v>1976</v>
      </c>
      <c r="P23" s="8">
        <f t="shared" si="0"/>
        <v>31837.040000000001</v>
      </c>
      <c r="Q23" s="8">
        <f>P23/P30*100</f>
        <v>4.030531175157952</v>
      </c>
    </row>
    <row r="24" spans="1:19" x14ac:dyDescent="0.25">
      <c r="A24" s="6">
        <v>22</v>
      </c>
      <c r="B24" s="7">
        <v>50409</v>
      </c>
      <c r="C24" s="6" t="s">
        <v>55</v>
      </c>
      <c r="D24" s="3">
        <f>'[1]JANAR 2020'!$K$22</f>
        <v>0</v>
      </c>
      <c r="E24" s="3">
        <f>'[1]TOTALI 2020'!$C$24</f>
        <v>0</v>
      </c>
      <c r="F24" s="8"/>
      <c r="G24" s="3"/>
      <c r="H24" s="8">
        <f>'[1]TOTALI 2020'!$F$24</f>
        <v>0</v>
      </c>
      <c r="I24" s="3"/>
      <c r="J24" s="3">
        <v>0</v>
      </c>
      <c r="K24" s="3">
        <f>'[1]TOTALI 2020'!$I$24</f>
        <v>0</v>
      </c>
      <c r="L24" s="3">
        <f>'[1]TOTALI 2020'!$J$24</f>
        <v>0</v>
      </c>
      <c r="M24" s="3">
        <v>0</v>
      </c>
      <c r="N24" s="3">
        <v>0</v>
      </c>
      <c r="O24" s="3">
        <f>'[1]TOTALI 2020'!$N$24</f>
        <v>0</v>
      </c>
      <c r="P24" s="3">
        <f>SUM(D24:O24)</f>
        <v>0</v>
      </c>
      <c r="Q24" s="3">
        <v>0</v>
      </c>
    </row>
    <row r="25" spans="1:19" x14ac:dyDescent="0.25">
      <c r="A25" s="6">
        <v>23</v>
      </c>
      <c r="B25" s="7">
        <v>50409</v>
      </c>
      <c r="C25" s="6" t="s">
        <v>56</v>
      </c>
      <c r="D25" s="3">
        <f>'[1]JANAR 2020'!$K$21</f>
        <v>2079</v>
      </c>
      <c r="E25" s="3">
        <f>'[1]TOTALI 2020'!$C$23</f>
        <v>2250</v>
      </c>
      <c r="F25" s="8">
        <f>'[1]TOTALI 2020'!$D$23</f>
        <v>2851</v>
      </c>
      <c r="G25" s="3"/>
      <c r="H25" s="8">
        <f>'[1]TOTALI 2020'!$F$23</f>
        <v>0</v>
      </c>
      <c r="I25" s="3">
        <f>'[1]TOTALI 2020'!$G$23</f>
        <v>393</v>
      </c>
      <c r="J25" s="3">
        <f>'[1]TOTALI 2020'!$H$23</f>
        <v>129</v>
      </c>
      <c r="K25" s="3">
        <f>'[1]TOTALI 2020'!$I$23</f>
        <v>0</v>
      </c>
      <c r="L25" s="3">
        <f>'[1]TOTALI 2020'!$J$23</f>
        <v>0</v>
      </c>
      <c r="M25" s="3">
        <v>1407</v>
      </c>
      <c r="N25" s="3">
        <f>'[1]TOTALI 2020'!$L$23</f>
        <v>2057</v>
      </c>
      <c r="O25" s="3">
        <v>1356</v>
      </c>
      <c r="P25" s="3">
        <f t="shared" si="0"/>
        <v>12522</v>
      </c>
      <c r="Q25" s="3">
        <f>P25/P30*100</f>
        <v>1.585270219069608</v>
      </c>
    </row>
    <row r="26" spans="1:19" x14ac:dyDescent="0.25">
      <c r="A26" s="6">
        <v>24</v>
      </c>
      <c r="B26" s="7">
        <v>56000</v>
      </c>
      <c r="C26" s="6" t="s">
        <v>58</v>
      </c>
      <c r="D26" s="3">
        <f>'[1]JANAR 2020'!$K$25</f>
        <v>0</v>
      </c>
      <c r="E26" s="3">
        <f>'[1]TOTALI 2020'!$C$28</f>
        <v>0</v>
      </c>
      <c r="F26" s="8">
        <f>'[1]TOTALI 2020'!$D$28</f>
        <v>0</v>
      </c>
      <c r="G26" s="3"/>
      <c r="H26" s="8">
        <f>'[1]TOTALI 2020'!$F$28</f>
        <v>0</v>
      </c>
      <c r="I26" s="3"/>
      <c r="J26" s="3">
        <v>0</v>
      </c>
      <c r="K26" s="3">
        <f>'[1]TOTALI 2020'!$I$28</f>
        <v>0</v>
      </c>
      <c r="L26" s="3">
        <f>'[1]TOTALI 2020'!$J$28</f>
        <v>0</v>
      </c>
      <c r="M26" s="3">
        <v>0</v>
      </c>
      <c r="N26" s="3">
        <v>0</v>
      </c>
      <c r="O26" s="3">
        <f>'[1]TOTALI 2020'!$M$28</f>
        <v>0</v>
      </c>
      <c r="P26" s="3">
        <f t="shared" si="0"/>
        <v>0</v>
      </c>
      <c r="Q26" s="3">
        <f>P26/P30*100</f>
        <v>0</v>
      </c>
      <c r="R26" s="2"/>
    </row>
    <row r="27" spans="1:19" s="9" customFormat="1" x14ac:dyDescent="0.25">
      <c r="A27" s="6">
        <v>25</v>
      </c>
      <c r="B27" s="7">
        <v>50409</v>
      </c>
      <c r="C27" s="6" t="s">
        <v>57</v>
      </c>
      <c r="D27" s="8">
        <f>'[1]JANAR 2020'!$K$20</f>
        <v>2795</v>
      </c>
      <c r="E27" s="8">
        <f>'[1]TOTALI 2020'!$C$22</f>
        <v>2576.5</v>
      </c>
      <c r="F27" s="8">
        <f>'[1]TOTALI 2020'!$D$22</f>
        <v>2139.5</v>
      </c>
      <c r="G27" s="8">
        <f>'[1]TOTALI 2020'!$E$22</f>
        <v>378.5</v>
      </c>
      <c r="H27" s="8">
        <f>'[1]TOTALI 2020'!$F$22</f>
        <v>0</v>
      </c>
      <c r="I27" s="8"/>
      <c r="J27" s="8">
        <f>'[1]TOTALI 2020'!$H$22</f>
        <v>1402.5</v>
      </c>
      <c r="K27" s="8">
        <f>'[1]TOTALI 2020'!$I$22</f>
        <v>1235.5</v>
      </c>
      <c r="L27" s="8">
        <f>'[1]TOTALI 2020'!$J$22</f>
        <v>1514</v>
      </c>
      <c r="M27" s="8">
        <v>1862</v>
      </c>
      <c r="N27" s="8">
        <f>'[1]TOTALI 2020'!$L$22</f>
        <v>2149.5</v>
      </c>
      <c r="O27" s="8">
        <v>2029.5</v>
      </c>
      <c r="P27" s="8">
        <f t="shared" si="0"/>
        <v>18082.5</v>
      </c>
      <c r="Q27" s="8">
        <f>P27/P30*100</f>
        <v>2.2892228666607717</v>
      </c>
    </row>
    <row r="28" spans="1:19" x14ac:dyDescent="0.25">
      <c r="A28" s="6">
        <v>26</v>
      </c>
      <c r="B28" s="7">
        <v>50409</v>
      </c>
      <c r="C28" s="6" t="s">
        <v>50</v>
      </c>
      <c r="D28" s="3">
        <f>'[1]JANAR 2020'!$K$26</f>
        <v>0</v>
      </c>
      <c r="E28" s="3">
        <f>'[1]TOTALI 2020'!$C$27</f>
        <v>0</v>
      </c>
      <c r="F28" s="8">
        <f>'[1]TOTALI 2020'!$D$27</f>
        <v>0</v>
      </c>
      <c r="G28" s="3"/>
      <c r="H28" s="3">
        <f>'[1]TOTALI 2020'!$F$27</f>
        <v>0</v>
      </c>
      <c r="I28" s="3"/>
      <c r="J28" s="3"/>
      <c r="K28" s="3">
        <f>'[1]TOTALI 2020'!$I$27</f>
        <v>0</v>
      </c>
      <c r="L28" s="3">
        <f>'[1]TOTALI 2020'!$J$27</f>
        <v>0</v>
      </c>
      <c r="M28" s="3"/>
      <c r="N28" s="3">
        <v>0</v>
      </c>
      <c r="O28" s="3">
        <f>'[1]TOTALI 2020'!$M$27</f>
        <v>11310</v>
      </c>
      <c r="P28" s="3">
        <f t="shared" si="0"/>
        <v>11310</v>
      </c>
      <c r="Q28" s="3">
        <f>P28/P30*100</f>
        <v>1.4318324690686204</v>
      </c>
      <c r="R28" s="2"/>
    </row>
    <row r="29" spans="1:19" x14ac:dyDescent="0.25">
      <c r="A29" s="10">
        <v>27</v>
      </c>
      <c r="B29" s="11">
        <v>50504</v>
      </c>
      <c r="C29" s="6" t="s">
        <v>51</v>
      </c>
      <c r="D29" s="3">
        <f>'[1]JANAR 2020'!$K$24</f>
        <v>9952.5</v>
      </c>
      <c r="E29" s="3">
        <f>'[1]TOTALI 2020'!$C$26</f>
        <v>10990.02</v>
      </c>
      <c r="F29" s="8">
        <f>'[1]TOTALI 2020'!$D$26</f>
        <v>3744</v>
      </c>
      <c r="G29" s="3"/>
      <c r="H29" s="3">
        <f>'[1]TOTALI 2020'!$F$26</f>
        <v>2797</v>
      </c>
      <c r="I29" s="3">
        <f>'[1]TOTALI 2020'!$G$26</f>
        <v>6468</v>
      </c>
      <c r="J29" s="3">
        <f>'[1]TOTALI 2020'!$H$26</f>
        <v>8008</v>
      </c>
      <c r="K29" s="3">
        <f>'[1]TOTALI 2020'!$I$26</f>
        <v>12018</v>
      </c>
      <c r="L29" s="3">
        <f>'[1]TOTALI 2020'!$J$26</f>
        <v>4889</v>
      </c>
      <c r="M29" s="3">
        <v>5354</v>
      </c>
      <c r="N29" s="3">
        <f>'[1]TOTALI 2020'!$L$26</f>
        <v>3064</v>
      </c>
      <c r="O29" s="3">
        <v>5975</v>
      </c>
      <c r="P29" s="3">
        <f t="shared" si="0"/>
        <v>73259.520000000004</v>
      </c>
      <c r="Q29" s="3">
        <f>P29/P30*100</f>
        <v>9.2745675865943404</v>
      </c>
    </row>
    <row r="30" spans="1:19" x14ac:dyDescent="0.25">
      <c r="A30" s="12"/>
      <c r="B30" s="13"/>
      <c r="C30" s="27" t="s">
        <v>52</v>
      </c>
      <c r="D30" s="18">
        <f>D4+D5+D6+D7+D8+D9+D10+D11+D12+D13+D14+D15+D16+D17+D18+D19+D20+D21+D22+D23+D25+D26+D27+D28+D29</f>
        <v>60392.540000000008</v>
      </c>
      <c r="E30" s="18">
        <f>E4+E5+E6+E7+E8+E9+E10+E11+E12+E13+E14+E15+E16+E17+E18+E19+E20+E21+E22+E23+E25+E26+E27+E28+E29</f>
        <v>66086.930000000008</v>
      </c>
      <c r="F30" s="18">
        <f>F4+F5+F6+F7+F8+F9+F10+F11+F12+F13+F14+F15+F16+F17+F18+F19+F20+F21+F22+F23+F25+F26+F27+F28+F29</f>
        <v>47271.81</v>
      </c>
      <c r="G30" s="18">
        <f>SUM(G4:G29)</f>
        <v>4725.369999999999</v>
      </c>
      <c r="H30" s="18">
        <f t="shared" ref="H30:N30" si="1">H4+H5+H6+H7+H8+H9+H10+H11+H12+H13+H14+H15+H16+H17+H18+H19+H20+H21+H22+H23+H25+H26+H27+H28+H29</f>
        <v>73069.45</v>
      </c>
      <c r="I30" s="18">
        <f t="shared" si="1"/>
        <v>70442.11</v>
      </c>
      <c r="J30" s="18">
        <f t="shared" si="1"/>
        <v>61677.85</v>
      </c>
      <c r="K30" s="18">
        <f t="shared" si="1"/>
        <v>65923.930000000008</v>
      </c>
      <c r="L30" s="18">
        <f t="shared" si="1"/>
        <v>76034.94</v>
      </c>
      <c r="M30" s="18">
        <f t="shared" si="1"/>
        <v>78054.739999999991</v>
      </c>
      <c r="N30" s="18">
        <f t="shared" si="1"/>
        <v>91629.21</v>
      </c>
      <c r="O30" s="18">
        <f>SUM(O4:O29)</f>
        <v>94588</v>
      </c>
      <c r="P30" s="18">
        <f>SUM(P4:P29)</f>
        <v>789896.88000000012</v>
      </c>
      <c r="Q30" s="19">
        <f>P30/915074*100</f>
        <v>86.320546753595892</v>
      </c>
      <c r="R30" s="2"/>
      <c r="S30" s="2"/>
    </row>
    <row r="31" spans="1:19" x14ac:dyDescent="0.25">
      <c r="A31" s="25"/>
      <c r="B31" s="26"/>
      <c r="C31" s="2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2"/>
      <c r="S31" s="2"/>
    </row>
    <row r="32" spans="1:19" x14ac:dyDescent="0.25">
      <c r="A32" s="28"/>
      <c r="B32" s="28"/>
      <c r="C32" s="2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18" x14ac:dyDescent="0.25">
      <c r="A33" s="28"/>
      <c r="B33" s="28"/>
      <c r="C33" s="2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</row>
    <row r="34" spans="1:18" x14ac:dyDescent="0.25">
      <c r="A34" s="25"/>
      <c r="B34" s="26"/>
      <c r="C34" s="2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5"/>
    </row>
    <row r="35" spans="1:18" x14ac:dyDescent="0.25">
      <c r="A35" s="25"/>
      <c r="B35" s="26"/>
      <c r="C35" s="2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</row>
    <row r="36" spans="1:18" x14ac:dyDescent="0.25">
      <c r="A36" s="25"/>
      <c r="B36" s="26"/>
      <c r="C36" s="2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8" x14ac:dyDescent="0.25">
      <c r="A37" s="25"/>
      <c r="B37" s="26"/>
      <c r="C37" s="25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5"/>
      <c r="R37" s="2"/>
    </row>
    <row r="38" spans="1:18" x14ac:dyDescent="0.25">
      <c r="A38" s="23"/>
      <c r="B38" s="23"/>
      <c r="C38" s="23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0"/>
      <c r="R38" s="2"/>
    </row>
    <row r="39" spans="1:18" x14ac:dyDescent="0.25">
      <c r="A39" s="21"/>
      <c r="B39" s="22"/>
      <c r="C39" s="20"/>
      <c r="D39" s="21"/>
      <c r="E39" s="21"/>
      <c r="F39" s="21"/>
      <c r="G39" s="21"/>
      <c r="H39" s="21"/>
      <c r="I39" s="21"/>
      <c r="J39" s="21"/>
      <c r="K39" s="21"/>
      <c r="L39" s="20"/>
      <c r="M39" s="20"/>
      <c r="N39" s="21"/>
      <c r="O39" s="20"/>
      <c r="P39" s="20"/>
      <c r="Q39" s="20"/>
    </row>
    <row r="40" spans="1:18" x14ac:dyDescent="0.25">
      <c r="A40" s="21"/>
      <c r="B40" s="22"/>
      <c r="C40" s="21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</row>
    <row r="41" spans="1:18" x14ac:dyDescent="0.25">
      <c r="A41" s="21"/>
      <c r="B41" s="22"/>
      <c r="C41" s="21"/>
      <c r="D41" s="20"/>
      <c r="E41" s="21"/>
      <c r="F41" s="21"/>
      <c r="G41" s="21"/>
      <c r="H41" s="21"/>
      <c r="I41" s="21"/>
      <c r="J41" s="21"/>
      <c r="K41" s="20"/>
      <c r="L41" s="20"/>
      <c r="M41" s="21"/>
      <c r="N41" s="20"/>
      <c r="O41" s="20"/>
      <c r="P41" s="15"/>
      <c r="Q41" s="15"/>
    </row>
    <row r="42" spans="1:18" x14ac:dyDescent="0.25">
      <c r="A42" s="21"/>
      <c r="B42" s="22"/>
      <c r="C42" s="21"/>
      <c r="D42" s="20"/>
      <c r="E42" s="21"/>
      <c r="F42" s="21"/>
      <c r="G42" s="21"/>
      <c r="H42" s="20"/>
      <c r="I42" s="21"/>
      <c r="J42" s="21"/>
      <c r="K42" s="21"/>
      <c r="L42" s="21"/>
      <c r="M42" s="21"/>
      <c r="N42" s="20"/>
      <c r="O42" s="20"/>
      <c r="P42" s="21"/>
      <c r="Q42" s="21"/>
    </row>
    <row r="43" spans="1:18" x14ac:dyDescent="0.25">
      <c r="A43" s="21"/>
      <c r="B43" s="22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0"/>
      <c r="O43" s="20"/>
      <c r="P43" s="20"/>
      <c r="Q43" s="21"/>
    </row>
    <row r="44" spans="1:18" x14ac:dyDescent="0.25">
      <c r="B44" s="5"/>
      <c r="N44" s="2"/>
    </row>
    <row r="45" spans="1:18" x14ac:dyDescent="0.25">
      <c r="B45" s="5"/>
      <c r="P45" s="2"/>
    </row>
    <row r="46" spans="1:18" x14ac:dyDescent="0.25">
      <c r="B46" s="5"/>
    </row>
    <row r="47" spans="1:18" x14ac:dyDescent="0.25">
      <c r="B47" s="5"/>
    </row>
    <row r="48" spans="1:18" x14ac:dyDescent="0.25">
      <c r="B48" s="5"/>
    </row>
    <row r="49" spans="2:2" x14ac:dyDescent="0.25">
      <c r="B49" s="5"/>
    </row>
    <row r="50" spans="2:2" x14ac:dyDescent="0.25">
      <c r="B50" s="5"/>
    </row>
    <row r="51" spans="2:2" x14ac:dyDescent="0.25">
      <c r="B51" s="5"/>
    </row>
    <row r="52" spans="2:2" x14ac:dyDescent="0.25">
      <c r="B52" s="5"/>
    </row>
    <row r="53" spans="2:2" x14ac:dyDescent="0.25">
      <c r="B53" s="5"/>
    </row>
    <row r="54" spans="2:2" x14ac:dyDescent="0.25">
      <c r="B54" s="5"/>
    </row>
    <row r="55" spans="2:2" x14ac:dyDescent="0.25">
      <c r="B55" s="5"/>
    </row>
    <row r="56" spans="2:2" x14ac:dyDescent="0.25">
      <c r="B56" s="5"/>
    </row>
    <row r="57" spans="2:2" x14ac:dyDescent="0.25">
      <c r="B57" s="5"/>
    </row>
    <row r="58" spans="2:2" x14ac:dyDescent="0.25">
      <c r="B58" s="5"/>
    </row>
    <row r="59" spans="2:2" x14ac:dyDescent="0.25">
      <c r="B59" s="5"/>
    </row>
    <row r="60" spans="2:2" x14ac:dyDescent="0.25">
      <c r="B60" s="5"/>
    </row>
    <row r="61" spans="2:2" x14ac:dyDescent="0.25">
      <c r="B61" s="5"/>
    </row>
    <row r="62" spans="2:2" x14ac:dyDescent="0.25">
      <c r="B62" s="5"/>
    </row>
    <row r="63" spans="2:2" x14ac:dyDescent="0.25">
      <c r="B63" s="5"/>
    </row>
    <row r="64" spans="2:2" x14ac:dyDescent="0.25">
      <c r="B64" s="5"/>
    </row>
    <row r="65" spans="2:2" x14ac:dyDescent="0.25">
      <c r="B65" s="5"/>
    </row>
    <row r="66" spans="2:2" x14ac:dyDescent="0.25">
      <c r="B66" s="5"/>
    </row>
    <row r="67" spans="2:2" x14ac:dyDescent="0.25">
      <c r="B67" s="5"/>
    </row>
    <row r="68" spans="2:2" x14ac:dyDescent="0.25">
      <c r="B68" s="5"/>
    </row>
    <row r="69" spans="2:2" x14ac:dyDescent="0.25">
      <c r="B69" s="5"/>
    </row>
    <row r="70" spans="2:2" x14ac:dyDescent="0.25">
      <c r="B70" s="5"/>
    </row>
  </sheetData>
  <mergeCells count="2">
    <mergeCell ref="A32:B32"/>
    <mergeCell ref="A33:B33"/>
  </mergeCells>
  <pageMargins left="0.49083333333333334" right="0.7" top="1.0785416666666667" bottom="0.75" header="0.3" footer="0.3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 HYRAT PER 2020</vt:lpstr>
      <vt:lpstr>'TE HYRAT PER 2020'!Print_Area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Luljeta.Metaj</dc:creator>
  <cp:lastModifiedBy>Luljeta Metaj</cp:lastModifiedBy>
  <cp:lastPrinted>2021-03-02T12:30:58Z</cp:lastPrinted>
  <dcterms:created xsi:type="dcterms:W3CDTF">2017-01-13T09:17:42Z</dcterms:created>
  <dcterms:modified xsi:type="dcterms:W3CDTF">2024-11-18T12:01:39Z</dcterms:modified>
</cp:coreProperties>
</file>