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ljeta.metaj\Desktop\THV 2020, 2021, 2022, 2023\"/>
    </mc:Choice>
  </mc:AlternateContent>
  <xr:revisionPtr revIDLastSave="0" documentId="13_ncr:1_{B8FEAACC-233B-4E39-AE5F-2E397DB2BC14}" xr6:coauthVersionLast="36" xr6:coauthVersionMax="36" xr10:uidLastSave="{00000000-0000-0000-0000-000000000000}"/>
  <bookViews>
    <workbookView xWindow="240" yWindow="90" windowWidth="9495" windowHeight="7695" xr2:uid="{00000000-000D-0000-FFFF-FFFF00000000}"/>
  </bookViews>
  <sheets>
    <sheet name="THV PER 2021" sheetId="1" r:id="rId1"/>
  </sheets>
  <externalReferences>
    <externalReference r:id="rId2"/>
  </externalReferences>
  <definedNames>
    <definedName name="_xlnm.Print_Area" localSheetId="0">'THV PER 2021'!$A$1:$Q$30</definedName>
  </definedNames>
  <calcPr calcId="181029"/>
</workbook>
</file>

<file path=xl/calcChain.xml><?xml version="1.0" encoding="utf-8"?>
<calcChain xmlns="http://schemas.openxmlformats.org/spreadsheetml/2006/main">
  <c r="L4" i="1" l="1"/>
  <c r="O29" i="1" l="1"/>
  <c r="O28" i="1"/>
  <c r="O27" i="1"/>
  <c r="O26" i="1"/>
  <c r="O25" i="1"/>
  <c r="O24" i="1"/>
  <c r="O23" i="1"/>
  <c r="O22" i="1"/>
  <c r="O21" i="1"/>
  <c r="O20" i="1"/>
  <c r="O19" i="1"/>
  <c r="O18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N29" i="1" l="1"/>
  <c r="N28" i="1"/>
  <c r="N27" i="1"/>
  <c r="N26" i="1"/>
  <c r="N25" i="1"/>
  <c r="N24" i="1"/>
  <c r="N23" i="1"/>
  <c r="N22" i="1"/>
  <c r="N21" i="1"/>
  <c r="N20" i="1"/>
  <c r="N19" i="1"/>
  <c r="N18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L29" i="1" l="1"/>
  <c r="L28" i="1"/>
  <c r="L27" i="1"/>
  <c r="L26" i="1"/>
  <c r="L25" i="1"/>
  <c r="L24" i="1"/>
  <c r="L23" i="1"/>
  <c r="L22" i="1"/>
  <c r="L21" i="1"/>
  <c r="L20" i="1"/>
  <c r="L19" i="1"/>
  <c r="L18" i="1"/>
  <c r="L16" i="1"/>
  <c r="L15" i="1"/>
  <c r="L14" i="1"/>
  <c r="L13" i="1"/>
  <c r="L12" i="1"/>
  <c r="L11" i="1"/>
  <c r="L10" i="1"/>
  <c r="L9" i="1"/>
  <c r="L8" i="1"/>
  <c r="L7" i="1"/>
  <c r="L6" i="1"/>
  <c r="L5" i="1"/>
  <c r="K29" i="1" l="1"/>
  <c r="K28" i="1"/>
  <c r="K27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29" i="1" l="1"/>
  <c r="J27" i="1"/>
  <c r="J25" i="1"/>
  <c r="J23" i="1"/>
  <c r="J22" i="1"/>
  <c r="J21" i="1"/>
  <c r="J20" i="1"/>
  <c r="J19" i="1"/>
  <c r="J18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E28" i="1" l="1"/>
  <c r="H4" i="1" l="1"/>
  <c r="G29" i="1" l="1"/>
  <c r="G28" i="1"/>
  <c r="G27" i="1"/>
  <c r="G26" i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16" i="1" l="1"/>
  <c r="E15" i="1"/>
  <c r="E14" i="1"/>
  <c r="F2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0" i="1" l="1"/>
  <c r="E13" i="1" l="1"/>
  <c r="E12" i="1"/>
  <c r="E11" i="1"/>
  <c r="E10" i="1"/>
  <c r="E9" i="1"/>
  <c r="E8" i="1"/>
  <c r="E7" i="1"/>
  <c r="E6" i="1"/>
  <c r="E5" i="1"/>
  <c r="E4" i="1"/>
  <c r="E30" i="1" l="1"/>
  <c r="D28" i="1"/>
  <c r="D19" i="1"/>
  <c r="D18" i="1"/>
  <c r="D17" i="1"/>
  <c r="D16" i="1"/>
  <c r="D15" i="1"/>
  <c r="D14" i="1"/>
  <c r="D13" i="1"/>
  <c r="D12" i="1"/>
  <c r="D11" i="1" l="1"/>
  <c r="D10" i="1"/>
  <c r="D9" i="1"/>
  <c r="D8" i="1"/>
  <c r="D7" i="1"/>
  <c r="D6" i="1"/>
  <c r="D5" i="1"/>
  <c r="D4" i="1"/>
  <c r="D30" i="1" l="1"/>
  <c r="O30" i="1" l="1"/>
  <c r="P24" i="1" l="1"/>
  <c r="G30" i="1"/>
  <c r="J30" i="1" l="1"/>
  <c r="K30" i="1"/>
  <c r="L30" i="1"/>
  <c r="M30" i="1"/>
  <c r="N30" i="1"/>
  <c r="I30" i="1" l="1"/>
  <c r="H30" i="1"/>
  <c r="P29" i="1" l="1"/>
  <c r="P28" i="1"/>
  <c r="P27" i="1"/>
  <c r="P26" i="1"/>
  <c r="P25" i="1"/>
  <c r="P23" i="1"/>
  <c r="P22" i="1"/>
  <c r="P21" i="1"/>
  <c r="P20" i="1"/>
  <c r="P17" i="1"/>
  <c r="P15" i="1"/>
  <c r="P14" i="1"/>
  <c r="P13" i="1"/>
  <c r="P12" i="1"/>
  <c r="P11" i="1"/>
  <c r="P10" i="1"/>
  <c r="P9" i="1"/>
  <c r="P8" i="1"/>
  <c r="P7" i="1"/>
  <c r="P6" i="1"/>
  <c r="P5" i="1"/>
  <c r="P18" i="1" l="1"/>
  <c r="P4" i="1" l="1"/>
  <c r="P16" i="1" l="1"/>
  <c r="P19" i="1" l="1"/>
  <c r="P30" i="1" s="1"/>
  <c r="Q27" i="1" l="1"/>
  <c r="Q18" i="1"/>
  <c r="Q24" i="1" l="1"/>
  <c r="Q5" i="1"/>
  <c r="Q9" i="1"/>
  <c r="Q13" i="1"/>
  <c r="Q20" i="1"/>
  <c r="Q25" i="1"/>
  <c r="Q29" i="1"/>
  <c r="Q8" i="1"/>
  <c r="Q12" i="1"/>
  <c r="Q17" i="1"/>
  <c r="Q23" i="1"/>
  <c r="Q26" i="1"/>
  <c r="Q7" i="1"/>
  <c r="Q11" i="1"/>
  <c r="Q15" i="1"/>
  <c r="Q22" i="1"/>
  <c r="Q6" i="1"/>
  <c r="Q10" i="1"/>
  <c r="Q14" i="1"/>
  <c r="Q21" i="1"/>
  <c r="Q28" i="1"/>
  <c r="Q4" i="1"/>
  <c r="Q16" i="1"/>
  <c r="Q19" i="1"/>
  <c r="Q30" i="1" l="1"/>
</calcChain>
</file>

<file path=xl/sharedStrings.xml><?xml version="1.0" encoding="utf-8"?>
<sst xmlns="http://schemas.openxmlformats.org/spreadsheetml/2006/main" count="59" uniqueCount="59">
  <si>
    <t>Nr.</t>
  </si>
  <si>
    <t>kodi</t>
  </si>
  <si>
    <t xml:space="preserve">LLOJET E TE HYRAVE 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</si>
  <si>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</si>
  <si>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</si>
  <si>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</si>
  <si>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</si>
  <si>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</si>
  <si>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</si>
  <si>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</si>
  <si>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</si>
  <si>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</si>
  <si>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</si>
  <si>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</si>
  <si>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</si>
  <si>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Totali</t>
  </si>
  <si>
    <t>%</t>
  </si>
  <si>
    <t>EKON.</t>
  </si>
  <si>
    <t>PERSHKRIMI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</si>
  <si>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</si>
  <si>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</si>
  <si>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</si>
  <si>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</si>
  <si>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</si>
  <si>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</si>
  <si>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</si>
  <si>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</si>
  <si>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</si>
  <si>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</si>
  <si>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</si>
  <si>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</si>
  <si>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Tatimi ne prone</t>
  </si>
  <si>
    <t>Taksa rrugore</t>
  </si>
  <si>
    <t>Urbanizem</t>
  </si>
  <si>
    <t>Çertifikatat e lindjes</t>
  </si>
  <si>
    <t>Çert. E kurorezimit</t>
  </si>
  <si>
    <t>Çertifikatat e vdekjes</t>
  </si>
  <si>
    <t>Çertifikatat tjera</t>
  </si>
  <si>
    <t>Te hyrat tjera</t>
  </si>
  <si>
    <t>Taksa administrative</t>
  </si>
  <si>
    <t>Marimanga</t>
  </si>
  <si>
    <t>Denimet mandatore</t>
  </si>
  <si>
    <t>Komisioni inspektues</t>
  </si>
  <si>
    <t>Taksa nga licensa</t>
  </si>
  <si>
    <t>Shitja e sherbimeve</t>
  </si>
  <si>
    <t>Shitja e pasurise</t>
  </si>
  <si>
    <t>Shfryt.pron.publike</t>
  </si>
  <si>
    <t>Qer. per treg te hapur</t>
  </si>
  <si>
    <t>Qeraja e lokaleve</t>
  </si>
  <si>
    <t>Qeraja per banim</t>
  </si>
  <si>
    <t>Participimet - qytet.</t>
  </si>
  <si>
    <t>Kadaster &amp; gjeodezi</t>
  </si>
  <si>
    <t>Gjithesejt:</t>
  </si>
  <si>
    <t>RAPORTI PERMBLEDHES I TE HYRAVE BUXHETORE PER VITIN 2021 SIPAS MUAJVE</t>
  </si>
  <si>
    <t>Arsimi I mesem</t>
  </si>
  <si>
    <t>Qerdhja</t>
  </si>
  <si>
    <t>Shendetesia</t>
  </si>
  <si>
    <t>Arsimi fillor</t>
  </si>
  <si>
    <t>Donacion I jashtem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</si>
</sst>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43" fontId="4" fillId="0" borderId="0" xfId="0" applyNumberFormat="1" applyFont="1"/>
    <xf numFmtId="43" fontId="4" fillId="0" borderId="1" xfId="1" applyFont="1" applyBorder="1"/>
    <xf numFmtId="0" fontId="4" fillId="0" borderId="0" xfId="0" applyFont="1"/>
    <xf numFmtId="43" fontId="4" fillId="0" borderId="0" xfId="1" applyFont="1" applyBorder="1"/>
    <xf numFmtId="0" fontId="4" fillId="0" borderId="0" xfId="0" applyFont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4" fillId="0" borderId="0" xfId="0" applyFont="1" applyFill="1"/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4" xfId="0" applyFont="1" applyFill="1" applyBorder="1" applyAlignment="1">
      <alignment horizontal="center"/>
    </xf>
    <xf numFmtId="43" fontId="4" fillId="0" borderId="0" xfId="1" applyFont="1" applyFill="1"/>
    <xf numFmtId="43" fontId="4" fillId="0" borderId="0" xfId="1" applyFont="1" applyFill="1" applyBorder="1"/>
    <xf numFmtId="43" fontId="5" fillId="0" borderId="0" xfId="1" applyFont="1" applyFill="1" applyBorder="1"/>
    <xf numFmtId="43" fontId="4" fillId="0" borderId="0" xfId="1" applyFont="1"/>
    <xf numFmtId="0" fontId="5" fillId="2" borderId="1" xfId="0" applyFont="1" applyFill="1" applyBorder="1" applyAlignment="1">
      <alignment horizontal="center"/>
    </xf>
    <xf numFmtId="43" fontId="5" fillId="3" borderId="1" xfId="1" applyFont="1" applyFill="1" applyBorder="1"/>
    <xf numFmtId="43" fontId="4" fillId="3" borderId="1" xfId="1" applyFont="1" applyFill="1" applyBorder="1"/>
    <xf numFmtId="43" fontId="4" fillId="0" borderId="0" xfId="0" applyNumberFormat="1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/>
    <xf numFmtId="43" fontId="3" fillId="0" borderId="0" xfId="0" applyNumberFormat="1" applyFont="1" applyFill="1" applyBorder="1"/>
    <xf numFmtId="43" fontId="4" fillId="0" borderId="0" xfId="0" applyNumberFormat="1" applyFont="1" applyFill="1" applyBorder="1"/>
    <xf numFmtId="165" fontId="4" fillId="0" borderId="0" xfId="1" applyNumberFormat="1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4">
    <cellStyle name="Comma" xfId="1" builtinId="3"/>
    <cellStyle name="Comma 3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ljeta.Metaj/Desktop/THV%20PER%20VITIN%202021/THV%20PER%20VITI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AR 2021"/>
      <sheetName val="SHKURT 2021"/>
      <sheetName val="MARS 2021"/>
      <sheetName val="PRILL 2021"/>
      <sheetName val="MAJ 2021"/>
      <sheetName val="QERSHOR 2021"/>
      <sheetName val="KORRIK 2021"/>
      <sheetName val="GUSHT 2021"/>
      <sheetName val="SHTATOR 2021"/>
      <sheetName val="TETOR --2021"/>
      <sheetName val="NENTOR 2021"/>
      <sheetName val="DHJETOR 2021"/>
      <sheetName val="TOTALI 2020"/>
    </sheetNames>
    <sheetDataSet>
      <sheetData sheetId="0"/>
      <sheetData sheetId="1">
        <row r="2">
          <cell r="L2">
            <v>41711.61</v>
          </cell>
        </row>
        <row r="3">
          <cell r="L3">
            <v>4980</v>
          </cell>
        </row>
        <row r="4">
          <cell r="L4">
            <v>6385.47</v>
          </cell>
        </row>
        <row r="5">
          <cell r="L5">
            <v>124</v>
          </cell>
        </row>
        <row r="7">
          <cell r="L7">
            <v>122</v>
          </cell>
        </row>
        <row r="8">
          <cell r="L8">
            <v>2121</v>
          </cell>
        </row>
        <row r="9">
          <cell r="L9">
            <v>660</v>
          </cell>
        </row>
        <row r="10">
          <cell r="L10">
            <v>201.3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L2">
            <v>67064.829999999987</v>
          </cell>
        </row>
        <row r="3">
          <cell r="L3">
            <v>8680</v>
          </cell>
        </row>
        <row r="4">
          <cell r="L4">
            <v>50</v>
          </cell>
        </row>
        <row r="5">
          <cell r="L5">
            <v>208</v>
          </cell>
        </row>
        <row r="7">
          <cell r="L7">
            <v>122</v>
          </cell>
        </row>
        <row r="8">
          <cell r="L8">
            <v>6789.6</v>
          </cell>
        </row>
        <row r="9">
          <cell r="L9">
            <v>1088</v>
          </cell>
        </row>
        <row r="10">
          <cell r="L10">
            <v>224.4</v>
          </cell>
        </row>
        <row r="12">
          <cell r="L12">
            <v>760</v>
          </cell>
        </row>
        <row r="13">
          <cell r="L13">
            <v>95</v>
          </cell>
        </row>
        <row r="14">
          <cell r="L14">
            <v>6605</v>
          </cell>
        </row>
        <row r="17">
          <cell r="L17">
            <v>680</v>
          </cell>
        </row>
        <row r="18">
          <cell r="L18">
            <v>291</v>
          </cell>
        </row>
        <row r="19">
          <cell r="L19">
            <v>235</v>
          </cell>
        </row>
        <row r="20">
          <cell r="L20">
            <v>6197.5</v>
          </cell>
        </row>
        <row r="21">
          <cell r="L21">
            <v>190.5</v>
          </cell>
        </row>
        <row r="23">
          <cell r="L23">
            <v>100</v>
          </cell>
        </row>
        <row r="24">
          <cell r="L24">
            <v>6602</v>
          </cell>
        </row>
      </sheetData>
      <sheetData sheetId="8"/>
      <sheetData sheetId="9"/>
      <sheetData sheetId="10"/>
      <sheetData sheetId="11"/>
      <sheetData sheetId="12">
        <row r="3">
          <cell r="B3">
            <v>28913.929999999993</v>
          </cell>
          <cell r="D3">
            <v>43939.22</v>
          </cell>
          <cell r="E3">
            <v>44159.950000000012</v>
          </cell>
          <cell r="F3">
            <v>35618.429999999993</v>
          </cell>
          <cell r="H3">
            <v>41632.570000000007</v>
          </cell>
          <cell r="J3">
            <v>34634.639999999999</v>
          </cell>
          <cell r="L3">
            <v>26417.97</v>
          </cell>
          <cell r="M3">
            <v>43851.630000000005</v>
          </cell>
        </row>
        <row r="4">
          <cell r="B4">
            <v>4960</v>
          </cell>
          <cell r="D4">
            <v>6260</v>
          </cell>
          <cell r="E4">
            <v>3280</v>
          </cell>
          <cell r="H4">
            <v>6570</v>
          </cell>
          <cell r="J4">
            <v>6740</v>
          </cell>
          <cell r="L4">
            <v>7590</v>
          </cell>
          <cell r="M4">
            <v>7580</v>
          </cell>
        </row>
        <row r="5">
          <cell r="B5">
            <v>0</v>
          </cell>
          <cell r="D5">
            <v>2876.7599999999998</v>
          </cell>
          <cell r="E5">
            <v>8678.1200000000008</v>
          </cell>
          <cell r="H5">
            <v>8604.39</v>
          </cell>
          <cell r="J5">
            <v>58623.16</v>
          </cell>
          <cell r="L5">
            <v>14935.3</v>
          </cell>
          <cell r="M5">
            <v>3283.54</v>
          </cell>
        </row>
        <row r="6">
          <cell r="B6">
            <v>59.5</v>
          </cell>
          <cell r="D6">
            <v>182</v>
          </cell>
          <cell r="E6">
            <v>149</v>
          </cell>
          <cell r="H6">
            <v>161</v>
          </cell>
          <cell r="J6">
            <v>60</v>
          </cell>
          <cell r="L6">
            <v>118</v>
          </cell>
          <cell r="M6">
            <v>366</v>
          </cell>
        </row>
        <row r="7">
          <cell r="B7">
            <v>0</v>
          </cell>
          <cell r="D7">
            <v>0</v>
          </cell>
          <cell r="E7">
            <v>7</v>
          </cell>
          <cell r="H7">
            <v>0</v>
          </cell>
          <cell r="J7">
            <v>1</v>
          </cell>
          <cell r="L7">
            <v>0</v>
          </cell>
          <cell r="M7">
            <v>1</v>
          </cell>
        </row>
        <row r="8">
          <cell r="B8">
            <v>170</v>
          </cell>
          <cell r="D8">
            <v>372</v>
          </cell>
          <cell r="E8">
            <v>6</v>
          </cell>
          <cell r="H8">
            <v>12</v>
          </cell>
          <cell r="J8">
            <v>681</v>
          </cell>
          <cell r="L8">
            <v>76</v>
          </cell>
          <cell r="M8">
            <v>228</v>
          </cell>
        </row>
        <row r="9">
          <cell r="B9">
            <v>1637</v>
          </cell>
          <cell r="D9">
            <v>2576</v>
          </cell>
          <cell r="E9">
            <v>2405</v>
          </cell>
          <cell r="H9">
            <v>3422.1</v>
          </cell>
          <cell r="J9">
            <v>3361.1</v>
          </cell>
          <cell r="L9">
            <v>4160</v>
          </cell>
          <cell r="M9">
            <v>3278</v>
          </cell>
        </row>
        <row r="10">
          <cell r="B10">
            <v>995.45</v>
          </cell>
          <cell r="D10">
            <v>460</v>
          </cell>
          <cell r="E10">
            <v>572</v>
          </cell>
          <cell r="H10">
            <v>420</v>
          </cell>
          <cell r="J10">
            <v>280</v>
          </cell>
          <cell r="L10">
            <v>626.79999999999995</v>
          </cell>
          <cell r="M10">
            <v>296460</v>
          </cell>
        </row>
        <row r="11">
          <cell r="B11">
            <v>355.4</v>
          </cell>
          <cell r="D11">
            <v>257.5</v>
          </cell>
          <cell r="E11">
            <v>156.4</v>
          </cell>
          <cell r="H11">
            <v>56.9</v>
          </cell>
          <cell r="J11">
            <v>80.3</v>
          </cell>
          <cell r="L11">
            <v>92.399999999999991</v>
          </cell>
          <cell r="M11">
            <v>122.5</v>
          </cell>
        </row>
        <row r="12">
          <cell r="B12">
            <v>0</v>
          </cell>
          <cell r="D12">
            <v>80</v>
          </cell>
          <cell r="E12">
            <v>0</v>
          </cell>
          <cell r="H12">
            <v>0</v>
          </cell>
          <cell r="J12">
            <v>0</v>
          </cell>
          <cell r="L12">
            <v>0</v>
          </cell>
        </row>
        <row r="13">
          <cell r="B13">
            <v>333.5</v>
          </cell>
          <cell r="C13">
            <v>310</v>
          </cell>
          <cell r="D13">
            <v>320</v>
          </cell>
          <cell r="E13">
            <v>90</v>
          </cell>
          <cell r="H13">
            <v>1439</v>
          </cell>
          <cell r="J13">
            <v>1499</v>
          </cell>
          <cell r="L13">
            <v>300</v>
          </cell>
          <cell r="M13">
            <v>300</v>
          </cell>
        </row>
        <row r="14">
          <cell r="B14">
            <v>0</v>
          </cell>
          <cell r="C14">
            <v>44</v>
          </cell>
          <cell r="D14">
            <v>175</v>
          </cell>
          <cell r="E14">
            <v>60</v>
          </cell>
          <cell r="H14">
            <v>0</v>
          </cell>
          <cell r="J14">
            <v>1186</v>
          </cell>
          <cell r="L14">
            <v>223</v>
          </cell>
          <cell r="M14">
            <v>80</v>
          </cell>
        </row>
        <row r="15">
          <cell r="B15">
            <v>5789</v>
          </cell>
          <cell r="C15">
            <v>4920</v>
          </cell>
          <cell r="D15">
            <v>6080</v>
          </cell>
          <cell r="E15">
            <v>3964.5</v>
          </cell>
          <cell r="H15">
            <v>5340</v>
          </cell>
          <cell r="J15">
            <v>5470</v>
          </cell>
          <cell r="L15">
            <v>6025</v>
          </cell>
          <cell r="M15">
            <v>5398.5</v>
          </cell>
        </row>
        <row r="16">
          <cell r="B16">
            <v>0</v>
          </cell>
          <cell r="D16">
            <v>0</v>
          </cell>
          <cell r="E16">
            <v>0</v>
          </cell>
          <cell r="H16">
            <v>0</v>
          </cell>
          <cell r="J16">
            <v>2433.9</v>
          </cell>
          <cell r="L16">
            <v>1659</v>
          </cell>
        </row>
        <row r="17">
          <cell r="B17">
            <v>0</v>
          </cell>
          <cell r="E17">
            <v>0</v>
          </cell>
          <cell r="H17">
            <v>0</v>
          </cell>
          <cell r="J17">
            <v>250</v>
          </cell>
          <cell r="L17">
            <v>50</v>
          </cell>
        </row>
        <row r="18">
          <cell r="B18">
            <v>0</v>
          </cell>
          <cell r="E18">
            <v>0</v>
          </cell>
          <cell r="H18">
            <v>0</v>
          </cell>
          <cell r="J18">
            <v>0</v>
          </cell>
          <cell r="L18">
            <v>0</v>
          </cell>
          <cell r="M18">
            <v>1000</v>
          </cell>
        </row>
        <row r="19">
          <cell r="E19">
            <v>776</v>
          </cell>
          <cell r="H19">
            <v>500</v>
          </cell>
          <cell r="J19">
            <v>412</v>
          </cell>
          <cell r="L19">
            <v>251</v>
          </cell>
          <cell r="M19">
            <v>332</v>
          </cell>
        </row>
        <row r="20">
          <cell r="E20">
            <v>328</v>
          </cell>
          <cell r="H20">
            <v>465</v>
          </cell>
          <cell r="J20">
            <v>81</v>
          </cell>
          <cell r="L20">
            <v>150</v>
          </cell>
          <cell r="M20">
            <v>1265</v>
          </cell>
        </row>
        <row r="21">
          <cell r="E21">
            <v>1752</v>
          </cell>
          <cell r="H21">
            <v>2751.5</v>
          </cell>
          <cell r="J21">
            <v>3689.5</v>
          </cell>
          <cell r="L21">
            <v>2494</v>
          </cell>
          <cell r="M21">
            <v>3760.9</v>
          </cell>
        </row>
        <row r="22">
          <cell r="E22">
            <v>1869</v>
          </cell>
          <cell r="H22">
            <v>1005</v>
          </cell>
          <cell r="J22">
            <v>1440</v>
          </cell>
          <cell r="L22">
            <v>2222</v>
          </cell>
          <cell r="M22">
            <v>2271</v>
          </cell>
        </row>
        <row r="23">
          <cell r="E23">
            <v>0</v>
          </cell>
          <cell r="L23">
            <v>0</v>
          </cell>
        </row>
        <row r="24">
          <cell r="E24">
            <v>8530</v>
          </cell>
          <cell r="H24">
            <v>1150</v>
          </cell>
          <cell r="J24">
            <v>6133</v>
          </cell>
          <cell r="L24">
            <v>1980</v>
          </cell>
          <cell r="M24">
            <v>300</v>
          </cell>
        </row>
        <row r="25">
          <cell r="E25">
            <v>4663</v>
          </cell>
          <cell r="H25">
            <v>3917</v>
          </cell>
          <cell r="J25">
            <v>10128</v>
          </cell>
          <cell r="L25">
            <v>5050</v>
          </cell>
          <cell r="M25">
            <v>5932</v>
          </cell>
        </row>
        <row r="26">
          <cell r="E26">
            <v>0</v>
          </cell>
          <cell r="J26">
            <v>4825</v>
          </cell>
          <cell r="L26">
            <v>0</v>
          </cell>
        </row>
        <row r="27">
          <cell r="B27">
            <v>0</v>
          </cell>
          <cell r="C27">
            <v>0</v>
          </cell>
          <cell r="E27">
            <v>0</v>
          </cell>
          <cell r="L2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0"/>
  <sheetViews>
    <sheetView tabSelected="1" view="pageBreakPreview" zoomScaleNormal="100" zoomScaleSheetLayoutView="100" workbookViewId="0">
      <selection activeCell="F22" sqref="F22"/>
    </sheetView>
  </sheetViews>
  <sheetFormatPr defaultRowHeight="15.75" x14ac:dyDescent="0.25"/>
  <cols>
    <col min="1" max="1" width="4.7109375" style="4" customWidth="1"/>
    <col min="2" max="2" width="8.7109375" style="4" customWidth="1"/>
    <col min="3" max="3" width="22" style="4" customWidth="1"/>
    <col min="4" max="4" width="15.42578125" style="4" customWidth="1"/>
    <col min="5" max="5" width="12.7109375" style="4" customWidth="1"/>
    <col min="6" max="6" width="12.5703125" style="4" customWidth="1"/>
    <col min="7" max="7" width="11.28515625" style="4" customWidth="1"/>
    <col min="8" max="9" width="12.7109375" style="4" customWidth="1"/>
    <col min="10" max="12" width="12.42578125" style="4" customWidth="1"/>
    <col min="13" max="13" width="11.5703125" style="4" customWidth="1"/>
    <col min="14" max="14" width="11.28515625" style="4" customWidth="1"/>
    <col min="15" max="15" width="12.5703125" style="4" customWidth="1"/>
    <col min="16" max="16" width="14.42578125" style="4" customWidth="1"/>
    <col min="17" max="17" width="9.140625" style="4" customWidth="1"/>
    <col min="18" max="18" width="12.85546875" style="4" customWidth="1"/>
    <col min="19" max="19" width="7.7109375" style="4" customWidth="1"/>
    <col min="20" max="20" width="11.42578125" style="4" customWidth="1"/>
    <col min="21" max="16384" width="9.140625" style="4"/>
  </cols>
  <sheetData>
    <row r="1" spans="1:20" x14ac:dyDescent="0.25">
      <c r="A1" s="1" t="s">
        <v>53</v>
      </c>
      <c r="B1" s="1"/>
      <c r="C1" s="1"/>
      <c r="D1" s="1"/>
      <c r="E1" s="1"/>
      <c r="F1" s="1"/>
      <c r="R1" s="18"/>
      <c r="T1" s="2"/>
    </row>
    <row r="2" spans="1:20" x14ac:dyDescent="0.25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9" t="s">
        <v>9</v>
      </c>
      <c r="K2" s="19" t="s">
        <v>10</v>
      </c>
      <c r="L2" s="19" t="s">
        <v>11</v>
      </c>
      <c r="M2" s="19" t="s">
        <v>12</v>
      </c>
      <c r="N2" s="19" t="s">
        <v>13</v>
      </c>
      <c r="O2" s="19" t="s">
        <v>14</v>
      </c>
      <c r="P2" s="19" t="s">
        <v>15</v>
      </c>
      <c r="Q2" s="19" t="s">
        <v>16</v>
      </c>
      <c r="R2" s="18"/>
      <c r="T2" s="2"/>
    </row>
    <row r="3" spans="1:20" x14ac:dyDescent="0.25">
      <c r="A3" s="19"/>
      <c r="B3" s="19" t="s">
        <v>17</v>
      </c>
      <c r="C3" s="19" t="s">
        <v>18</v>
      </c>
      <c r="D3" s="19" t="s">
        <v>19</v>
      </c>
      <c r="E3" s="19" t="s">
        <v>20</v>
      </c>
      <c r="F3" s="19" t="s">
        <v>21</v>
      </c>
      <c r="G3" s="19" t="s">
        <v>22</v>
      </c>
      <c r="H3" s="19" t="s">
        <v>23</v>
      </c>
      <c r="I3" s="19" t="s">
        <v>24</v>
      </c>
      <c r="J3" s="19" t="s">
        <v>25</v>
      </c>
      <c r="K3" s="19" t="s">
        <v>26</v>
      </c>
      <c r="L3" s="19" t="s">
        <v>27</v>
      </c>
      <c r="M3" s="19" t="s">
        <v>28</v>
      </c>
      <c r="N3" s="19" t="s">
        <v>29</v>
      </c>
      <c r="O3" s="19" t="s">
        <v>30</v>
      </c>
      <c r="P3" s="19"/>
      <c r="Q3" s="19"/>
      <c r="R3" s="18"/>
      <c r="T3" s="2"/>
    </row>
    <row r="4" spans="1:20" x14ac:dyDescent="0.25">
      <c r="A4" s="7">
        <v>1</v>
      </c>
      <c r="B4" s="8">
        <v>40110</v>
      </c>
      <c r="C4" s="7" t="s">
        <v>31</v>
      </c>
      <c r="D4" s="3">
        <f>'[1]TOTALI 2020'!$B$3</f>
        <v>28913.929999999993</v>
      </c>
      <c r="E4" s="3">
        <f>'[1]SHKURT 2021'!$L$2</f>
        <v>41711.61</v>
      </c>
      <c r="F4" s="9">
        <f>'[1]TOTALI 2020'!$D$3</f>
        <v>43939.22</v>
      </c>
      <c r="G4" s="3">
        <f>'[1]TOTALI 2020'!$E$3</f>
        <v>44159.950000000012</v>
      </c>
      <c r="H4" s="3">
        <f>'[1]TOTALI 2020'!$F$3</f>
        <v>35618.429999999993</v>
      </c>
      <c r="I4" s="3">
        <v>50715.47</v>
      </c>
      <c r="J4" s="3">
        <f>'[1]TOTALI 2020'!$H$3</f>
        <v>41632.570000000007</v>
      </c>
      <c r="K4" s="3">
        <f>'[1]GUSHT 2021'!$L$2</f>
        <v>67064.829999999987</v>
      </c>
      <c r="L4" s="3">
        <f>'[1]TOTALI 2020'!$J$3</f>
        <v>34634.639999999999</v>
      </c>
      <c r="M4" s="3">
        <v>29820.69</v>
      </c>
      <c r="N4" s="3">
        <f>'[1]TOTALI 2020'!$L$3</f>
        <v>26417.97</v>
      </c>
      <c r="O4" s="9">
        <f>'[1]TOTALI 2020'!$M$3</f>
        <v>43851.630000000005</v>
      </c>
      <c r="P4" s="9">
        <f t="shared" ref="P4:P29" si="0">D4+E4+F4+G4+H4+I4+J4+K4+L4+M4+N4+O4</f>
        <v>488480.94000000006</v>
      </c>
      <c r="Q4" s="9">
        <f>P4/P30*100</f>
        <v>35.521669154553116</v>
      </c>
      <c r="R4" s="2"/>
      <c r="T4" s="2"/>
    </row>
    <row r="5" spans="1:20" s="10" customFormat="1" x14ac:dyDescent="0.25">
      <c r="A5" s="7">
        <v>2</v>
      </c>
      <c r="B5" s="8">
        <v>50001</v>
      </c>
      <c r="C5" s="7" t="s">
        <v>32</v>
      </c>
      <c r="D5" s="9">
        <f>'[1]TOTALI 2020'!$B$4</f>
        <v>4960</v>
      </c>
      <c r="E5" s="9">
        <f>'[1]SHKURT 2021'!$L$3</f>
        <v>4980</v>
      </c>
      <c r="F5" s="9">
        <f>'[1]TOTALI 2020'!$D$4</f>
        <v>6260</v>
      </c>
      <c r="G5" s="9">
        <f>'[1]TOTALI 2020'!$E$4</f>
        <v>3280</v>
      </c>
      <c r="H5" s="9">
        <v>4320</v>
      </c>
      <c r="I5" s="9">
        <v>9050</v>
      </c>
      <c r="J5" s="9">
        <f>'[1]TOTALI 2020'!$H$4</f>
        <v>6570</v>
      </c>
      <c r="K5" s="9">
        <f>'[1]GUSHT 2021'!$L$3</f>
        <v>8680</v>
      </c>
      <c r="L5" s="9">
        <f>'[1]TOTALI 2020'!$J$4</f>
        <v>6740</v>
      </c>
      <c r="M5" s="9">
        <v>6030</v>
      </c>
      <c r="N5" s="9">
        <f>'[1]TOTALI 2020'!$L$4</f>
        <v>7590</v>
      </c>
      <c r="O5" s="9">
        <f>'[1]TOTALI 2020'!$M$4</f>
        <v>7580</v>
      </c>
      <c r="P5" s="9">
        <f t="shared" si="0"/>
        <v>76040</v>
      </c>
      <c r="Q5" s="9">
        <f>P5/P30*100</f>
        <v>5.5295253127219635</v>
      </c>
      <c r="R5" s="22"/>
      <c r="T5" s="15"/>
    </row>
    <row r="6" spans="1:20" x14ac:dyDescent="0.25">
      <c r="A6" s="7">
        <v>3</v>
      </c>
      <c r="B6" s="8">
        <v>50009</v>
      </c>
      <c r="C6" s="7" t="s">
        <v>33</v>
      </c>
      <c r="D6" s="3">
        <f>'[1]TOTALI 2020'!$B$5</f>
        <v>0</v>
      </c>
      <c r="E6" s="3">
        <f>'[1]SHKURT 2021'!$L$4</f>
        <v>6385.47</v>
      </c>
      <c r="F6" s="9">
        <f>'[1]TOTALI 2020'!$D$5</f>
        <v>2876.7599999999998</v>
      </c>
      <c r="G6" s="3">
        <f>'[1]TOTALI 2020'!$E$5</f>
        <v>8678.1200000000008</v>
      </c>
      <c r="H6" s="3">
        <v>38621.230000000003</v>
      </c>
      <c r="I6" s="3">
        <v>36225.71</v>
      </c>
      <c r="J6" s="3">
        <f>'[1]TOTALI 2020'!$H$5</f>
        <v>8604.39</v>
      </c>
      <c r="K6" s="3">
        <f>'[1]GUSHT 2021'!$L$4</f>
        <v>50</v>
      </c>
      <c r="L6" s="3">
        <f>'[1]TOTALI 2020'!$J$5</f>
        <v>58623.16</v>
      </c>
      <c r="M6" s="3">
        <v>14263.3</v>
      </c>
      <c r="N6" s="3">
        <f>'[1]TOTALI 2020'!$L$5</f>
        <v>14935.3</v>
      </c>
      <c r="O6" s="9">
        <f>'[1]TOTALI 2020'!$M$5</f>
        <v>3283.54</v>
      </c>
      <c r="P6" s="9">
        <f t="shared" si="0"/>
        <v>192546.98</v>
      </c>
      <c r="Q6" s="9">
        <f>P6/P30*100</f>
        <v>14.001754337166879</v>
      </c>
      <c r="R6" s="18"/>
      <c r="T6" s="2"/>
    </row>
    <row r="7" spans="1:20" x14ac:dyDescent="0.25">
      <c r="A7" s="7">
        <v>5</v>
      </c>
      <c r="B7" s="8">
        <v>50013</v>
      </c>
      <c r="C7" s="7" t="s">
        <v>34</v>
      </c>
      <c r="D7" s="3">
        <f>'[1]TOTALI 2020'!$B$6</f>
        <v>59.5</v>
      </c>
      <c r="E7" s="3">
        <f>'[1]SHKURT 2021'!$L$5</f>
        <v>124</v>
      </c>
      <c r="F7" s="9">
        <f>'[1]TOTALI 2020'!$D$6</f>
        <v>182</v>
      </c>
      <c r="G7" s="3">
        <f>'[1]TOTALI 2020'!$E$6</f>
        <v>149</v>
      </c>
      <c r="H7" s="3">
        <v>10</v>
      </c>
      <c r="I7" s="3">
        <v>75</v>
      </c>
      <c r="J7" s="3">
        <f>'[1]TOTALI 2020'!$H$6</f>
        <v>161</v>
      </c>
      <c r="K7" s="3">
        <f>'[1]GUSHT 2021'!$L$5</f>
        <v>208</v>
      </c>
      <c r="L7" s="3">
        <f>'[1]TOTALI 2020'!$J$6</f>
        <v>60</v>
      </c>
      <c r="M7" s="3">
        <v>129.01</v>
      </c>
      <c r="N7" s="3">
        <f>'[1]TOTALI 2020'!$L$6</f>
        <v>118</v>
      </c>
      <c r="O7" s="9">
        <f>'[1]TOTALI 2020'!$M$6</f>
        <v>366</v>
      </c>
      <c r="P7" s="9">
        <f t="shared" si="0"/>
        <v>1641.51</v>
      </c>
      <c r="Q7" s="9">
        <f>P7/P30*100</f>
        <v>0.11936837317314873</v>
      </c>
      <c r="R7" s="18"/>
      <c r="T7" s="2"/>
    </row>
    <row r="8" spans="1:20" x14ac:dyDescent="0.25">
      <c r="A8" s="7">
        <v>6</v>
      </c>
      <c r="B8" s="8">
        <v>50014</v>
      </c>
      <c r="C8" s="7" t="s">
        <v>35</v>
      </c>
      <c r="D8" s="3">
        <f>'[1]TOTALI 2020'!$B$7</f>
        <v>0</v>
      </c>
      <c r="E8" s="3">
        <f>'[1]SHKURT 2021'!$L$6</f>
        <v>0</v>
      </c>
      <c r="F8" s="9">
        <f>'[1]TOTALI 2020'!$D$7</f>
        <v>0</v>
      </c>
      <c r="G8" s="3">
        <f>'[1]TOTALI 2020'!$E$7</f>
        <v>7</v>
      </c>
      <c r="H8" s="3">
        <v>0</v>
      </c>
      <c r="I8" s="3">
        <v>3</v>
      </c>
      <c r="J8" s="3">
        <f>'[1]TOTALI 2020'!$H$7</f>
        <v>0</v>
      </c>
      <c r="K8" s="3">
        <f>'[1]GUSHT 2021'!$L$6</f>
        <v>0</v>
      </c>
      <c r="L8" s="3">
        <f>'[1]TOTALI 2020'!$J$7</f>
        <v>1</v>
      </c>
      <c r="M8" s="3">
        <v>0</v>
      </c>
      <c r="N8" s="3">
        <f>'[1]TOTALI 2020'!$L$7</f>
        <v>0</v>
      </c>
      <c r="O8" s="9">
        <f>'[1]TOTALI 2020'!$M$7</f>
        <v>1</v>
      </c>
      <c r="P8" s="9">
        <f t="shared" si="0"/>
        <v>12</v>
      </c>
      <c r="Q8" s="9">
        <f>P8/P30*100</f>
        <v>8.7262366849899466E-4</v>
      </c>
      <c r="R8" s="18"/>
      <c r="T8" s="2"/>
    </row>
    <row r="9" spans="1:20" x14ac:dyDescent="0.25">
      <c r="A9" s="7">
        <v>7</v>
      </c>
      <c r="B9" s="8">
        <v>50015</v>
      </c>
      <c r="C9" s="7" t="s">
        <v>36</v>
      </c>
      <c r="D9" s="3">
        <f>'[1]TOTALI 2020'!$B$8</f>
        <v>170</v>
      </c>
      <c r="E9" s="3">
        <f>'[1]SHKURT 2021'!$L$7</f>
        <v>122</v>
      </c>
      <c r="F9" s="9">
        <f>'[1]TOTALI 2020'!$D$8</f>
        <v>372</v>
      </c>
      <c r="G9" s="3">
        <f>'[1]TOTALI 2020'!$E$8</f>
        <v>6</v>
      </c>
      <c r="H9" s="3">
        <v>5.5</v>
      </c>
      <c r="I9" s="3">
        <v>64</v>
      </c>
      <c r="J9" s="3">
        <f>'[1]TOTALI 2020'!$H$8</f>
        <v>12</v>
      </c>
      <c r="K9" s="3">
        <f>'[1]GUSHT 2021'!$L$7</f>
        <v>122</v>
      </c>
      <c r="L9" s="3">
        <f>'[1]TOTALI 2020'!$J$8</f>
        <v>681</v>
      </c>
      <c r="M9" s="3">
        <v>305</v>
      </c>
      <c r="N9" s="3">
        <f>'[1]TOTALI 2020'!$L$8</f>
        <v>76</v>
      </c>
      <c r="O9" s="9">
        <f>'[1]TOTALI 2020'!$M$8</f>
        <v>228</v>
      </c>
      <c r="P9" s="9">
        <f t="shared" si="0"/>
        <v>2163.5</v>
      </c>
      <c r="Q9" s="9">
        <f>P9/P30*100</f>
        <v>0.15732677556646457</v>
      </c>
      <c r="R9" s="18"/>
      <c r="T9" s="2"/>
    </row>
    <row r="10" spans="1:20" x14ac:dyDescent="0.25">
      <c r="A10" s="7">
        <v>8</v>
      </c>
      <c r="B10" s="8">
        <v>50016</v>
      </c>
      <c r="C10" s="7" t="s">
        <v>37</v>
      </c>
      <c r="D10" s="3">
        <f>'[1]TOTALI 2020'!$B$9</f>
        <v>1637</v>
      </c>
      <c r="E10" s="3">
        <f>'[1]SHKURT 2021'!$L$8</f>
        <v>2121</v>
      </c>
      <c r="F10" s="9">
        <f>'[1]TOTALI 2020'!$D$9</f>
        <v>2576</v>
      </c>
      <c r="G10" s="3">
        <f>'[1]TOTALI 2020'!$E$9</f>
        <v>2405</v>
      </c>
      <c r="H10" s="3">
        <v>1896</v>
      </c>
      <c r="I10" s="3">
        <v>3504</v>
      </c>
      <c r="J10" s="3">
        <f>'[1]TOTALI 2020'!$H$9</f>
        <v>3422.1</v>
      </c>
      <c r="K10" s="3">
        <f>'[1]GUSHT 2021'!$L$8</f>
        <v>6789.6</v>
      </c>
      <c r="L10" s="3">
        <f>'[1]TOTALI 2020'!$J$9</f>
        <v>3361.1</v>
      </c>
      <c r="M10" s="3">
        <v>3089.5</v>
      </c>
      <c r="N10" s="3">
        <f>'[1]TOTALI 2020'!$L$9</f>
        <v>4160</v>
      </c>
      <c r="O10" s="9">
        <f>'[1]TOTALI 2020'!$M$9</f>
        <v>3278</v>
      </c>
      <c r="P10" s="9">
        <f t="shared" si="0"/>
        <v>38239.299999999996</v>
      </c>
      <c r="Q10" s="9">
        <f>P10/P30*100</f>
        <v>2.7807098539028003</v>
      </c>
      <c r="R10" s="18"/>
      <c r="T10" s="2"/>
    </row>
    <row r="11" spans="1:20" x14ac:dyDescent="0.25">
      <c r="A11" s="7">
        <v>9</v>
      </c>
      <c r="B11" s="8">
        <v>50017</v>
      </c>
      <c r="C11" s="7" t="s">
        <v>38</v>
      </c>
      <c r="D11" s="3">
        <f>'[1]TOTALI 2020'!$B$10</f>
        <v>995.45</v>
      </c>
      <c r="E11" s="3">
        <f>'[1]SHKURT 2021'!$L$9</f>
        <v>660</v>
      </c>
      <c r="F11" s="9">
        <f>'[1]TOTALI 2020'!$D$10</f>
        <v>460</v>
      </c>
      <c r="G11" s="3">
        <f>'[1]TOTALI 2020'!$E$10</f>
        <v>572</v>
      </c>
      <c r="H11" s="3">
        <v>340</v>
      </c>
      <c r="I11" s="3">
        <v>488</v>
      </c>
      <c r="J11" s="3">
        <f>'[1]TOTALI 2020'!$H$10</f>
        <v>420</v>
      </c>
      <c r="K11" s="3">
        <f>'[1]GUSHT 2021'!$L$9</f>
        <v>1088</v>
      </c>
      <c r="L11" s="3">
        <f>'[1]TOTALI 2020'!$J$10</f>
        <v>280</v>
      </c>
      <c r="M11" s="3">
        <v>888</v>
      </c>
      <c r="N11" s="3">
        <f>'[1]TOTALI 2020'!$L$10</f>
        <v>626.79999999999995</v>
      </c>
      <c r="O11" s="9">
        <f>'[1]TOTALI 2020'!$M$10</f>
        <v>296460</v>
      </c>
      <c r="P11" s="9">
        <f t="shared" si="0"/>
        <v>303278.25</v>
      </c>
      <c r="Q11" s="9">
        <f>P11/P30*100</f>
        <v>22.053981590912937</v>
      </c>
      <c r="R11" s="18"/>
      <c r="T11" s="2"/>
    </row>
    <row r="12" spans="1:20" x14ac:dyDescent="0.25">
      <c r="A12" s="7">
        <v>10</v>
      </c>
      <c r="B12" s="8">
        <v>50019</v>
      </c>
      <c r="C12" s="7" t="s">
        <v>39</v>
      </c>
      <c r="D12" s="3">
        <f>'[1]TOTALI 2020'!$B$11</f>
        <v>355.4</v>
      </c>
      <c r="E12" s="3">
        <f>'[1]SHKURT 2021'!$L$10</f>
        <v>201.3</v>
      </c>
      <c r="F12" s="9">
        <f>'[1]TOTALI 2020'!$D$11</f>
        <v>257.5</v>
      </c>
      <c r="G12" s="3">
        <f>'[1]TOTALI 2020'!$E$11</f>
        <v>156.4</v>
      </c>
      <c r="H12" s="3">
        <v>80</v>
      </c>
      <c r="I12" s="3">
        <v>61.7</v>
      </c>
      <c r="J12" s="3">
        <f>'[1]TOTALI 2020'!$H$11</f>
        <v>56.9</v>
      </c>
      <c r="K12" s="3">
        <f>'[1]GUSHT 2021'!$L$10</f>
        <v>224.4</v>
      </c>
      <c r="L12" s="3">
        <f>'[1]TOTALI 2020'!$J$11</f>
        <v>80.3</v>
      </c>
      <c r="M12" s="3">
        <v>224.21</v>
      </c>
      <c r="N12" s="3">
        <f>'[1]TOTALI 2020'!$L$11</f>
        <v>92.399999999999991</v>
      </c>
      <c r="O12" s="9">
        <f>'[1]TOTALI 2020'!$M$11</f>
        <v>122.5</v>
      </c>
      <c r="P12" s="9">
        <f t="shared" si="0"/>
        <v>1913.0100000000002</v>
      </c>
      <c r="Q12" s="9">
        <f>P12/P30*100</f>
        <v>0.13911148367293852</v>
      </c>
      <c r="R12" s="18"/>
      <c r="T12" s="2"/>
    </row>
    <row r="13" spans="1:20" x14ac:dyDescent="0.25">
      <c r="A13" s="7">
        <v>11</v>
      </c>
      <c r="B13" s="8">
        <v>50103</v>
      </c>
      <c r="C13" s="7" t="s">
        <v>40</v>
      </c>
      <c r="D13" s="3">
        <f>'[1]TOTALI 2020'!$B$12</f>
        <v>0</v>
      </c>
      <c r="E13" s="3">
        <f>'[1]SHKURT 2021'!$L$11</f>
        <v>0</v>
      </c>
      <c r="F13" s="9">
        <f>'[1]TOTALI 2020'!$D$12</f>
        <v>80</v>
      </c>
      <c r="G13" s="3">
        <f>'[1]TOTALI 2020'!$E$12</f>
        <v>0</v>
      </c>
      <c r="H13" s="3">
        <v>500</v>
      </c>
      <c r="I13" s="3">
        <v>0</v>
      </c>
      <c r="J13" s="3">
        <f>'[1]TOTALI 2020'!$H$12</f>
        <v>0</v>
      </c>
      <c r="K13" s="3">
        <f>'[1]GUSHT 2021'!$L$11</f>
        <v>0</v>
      </c>
      <c r="L13" s="3">
        <f>'[1]TOTALI 2020'!$J$12</f>
        <v>0</v>
      </c>
      <c r="M13" s="3">
        <v>0</v>
      </c>
      <c r="N13" s="3">
        <f>'[1]TOTALI 2020'!$L$12</f>
        <v>0</v>
      </c>
      <c r="O13" s="9">
        <f>'[1]TOTALI 2020'!$M$12</f>
        <v>0</v>
      </c>
      <c r="P13" s="9">
        <f t="shared" si="0"/>
        <v>580</v>
      </c>
      <c r="Q13" s="9">
        <f>P13/P30*100</f>
        <v>4.217681064411808E-2</v>
      </c>
      <c r="R13" s="2"/>
      <c r="T13" s="2"/>
    </row>
    <row r="14" spans="1:20" x14ac:dyDescent="0.25">
      <c r="A14" s="7">
        <v>12</v>
      </c>
      <c r="B14" s="8">
        <v>50104</v>
      </c>
      <c r="C14" s="7" t="s">
        <v>41</v>
      </c>
      <c r="D14" s="3">
        <f>'[1]TOTALI 2020'!$B$13</f>
        <v>333.5</v>
      </c>
      <c r="E14" s="3">
        <f>'[1]TOTALI 2020'!$C$13</f>
        <v>310</v>
      </c>
      <c r="F14" s="9">
        <f>'[1]TOTALI 2020'!$D$13</f>
        <v>320</v>
      </c>
      <c r="G14" s="3">
        <f>'[1]TOTALI 2020'!$E$13</f>
        <v>90</v>
      </c>
      <c r="H14" s="3">
        <v>231</v>
      </c>
      <c r="I14" s="3">
        <v>810.5</v>
      </c>
      <c r="J14" s="3">
        <f>'[1]TOTALI 2020'!$H$13</f>
        <v>1439</v>
      </c>
      <c r="K14" s="3">
        <f>'[1]GUSHT 2021'!$L$12</f>
        <v>760</v>
      </c>
      <c r="L14" s="3">
        <f>'[1]TOTALI 2020'!$J$13</f>
        <v>1499</v>
      </c>
      <c r="M14" s="3">
        <v>150</v>
      </c>
      <c r="N14" s="3">
        <f>'[1]TOTALI 2020'!$L$13</f>
        <v>300</v>
      </c>
      <c r="O14" s="9">
        <f>'[1]TOTALI 2020'!$M$13</f>
        <v>300</v>
      </c>
      <c r="P14" s="9">
        <f t="shared" si="0"/>
        <v>6543</v>
      </c>
      <c r="Q14" s="9">
        <f>P14/P30*100</f>
        <v>0.47579805524907687</v>
      </c>
    </row>
    <row r="15" spans="1:20" x14ac:dyDescent="0.25">
      <c r="A15" s="7">
        <v>13</v>
      </c>
      <c r="B15" s="8">
        <v>50205</v>
      </c>
      <c r="C15" s="7" t="s">
        <v>42</v>
      </c>
      <c r="D15" s="3">
        <f>'[1]TOTALI 2020'!$B$14</f>
        <v>0</v>
      </c>
      <c r="E15" s="3">
        <f>'[1]TOTALI 2020'!$C$14</f>
        <v>44</v>
      </c>
      <c r="F15" s="9">
        <f>'[1]TOTALI 2020'!$D$14</f>
        <v>175</v>
      </c>
      <c r="G15" s="3">
        <f>'[1]TOTALI 2020'!$E$14</f>
        <v>60</v>
      </c>
      <c r="H15" s="3">
        <v>382</v>
      </c>
      <c r="I15" s="3">
        <v>30</v>
      </c>
      <c r="J15" s="3">
        <f>'[1]TOTALI 2020'!$H$14</f>
        <v>0</v>
      </c>
      <c r="K15" s="3">
        <f>'[1]GUSHT 2021'!$L$13</f>
        <v>95</v>
      </c>
      <c r="L15" s="3">
        <f>'[1]TOTALI 2020'!$J$14</f>
        <v>1186</v>
      </c>
      <c r="M15" s="3">
        <v>112</v>
      </c>
      <c r="N15" s="3">
        <f>'[1]TOTALI 2020'!$L$14</f>
        <v>223</v>
      </c>
      <c r="O15" s="9">
        <f>'[1]TOTALI 2020'!$M$14</f>
        <v>80</v>
      </c>
      <c r="P15" s="9">
        <f t="shared" si="0"/>
        <v>2387</v>
      </c>
      <c r="Q15" s="9">
        <f>P15/P30*100</f>
        <v>0.17357939139225836</v>
      </c>
    </row>
    <row r="16" spans="1:20" s="10" customFormat="1" x14ac:dyDescent="0.25">
      <c r="A16" s="7">
        <v>14</v>
      </c>
      <c r="B16" s="8">
        <v>50217</v>
      </c>
      <c r="C16" s="7" t="s">
        <v>43</v>
      </c>
      <c r="D16" s="9">
        <f>'[1]TOTALI 2020'!$B$15</f>
        <v>5789</v>
      </c>
      <c r="E16" s="9">
        <f>'[1]TOTALI 2020'!$C$15</f>
        <v>4920</v>
      </c>
      <c r="F16" s="9">
        <f>'[1]TOTALI 2020'!$D$15</f>
        <v>6080</v>
      </c>
      <c r="G16" s="9">
        <f>'[1]TOTALI 2020'!$E$15</f>
        <v>3964.5</v>
      </c>
      <c r="H16" s="9">
        <v>5135</v>
      </c>
      <c r="I16" s="9">
        <v>9470</v>
      </c>
      <c r="J16" s="9">
        <f>'[1]TOTALI 2020'!$H$15</f>
        <v>5340</v>
      </c>
      <c r="K16" s="9">
        <f>'[1]GUSHT 2021'!$L$14</f>
        <v>6605</v>
      </c>
      <c r="L16" s="9">
        <f>'[1]TOTALI 2020'!$J$15</f>
        <v>5470</v>
      </c>
      <c r="M16" s="9">
        <v>4833</v>
      </c>
      <c r="N16" s="9">
        <f>'[1]TOTALI 2020'!$L$15</f>
        <v>6025</v>
      </c>
      <c r="O16" s="9">
        <f>'[1]TOTALI 2020'!$M$15</f>
        <v>5398.5</v>
      </c>
      <c r="P16" s="9">
        <f t="shared" si="0"/>
        <v>69030</v>
      </c>
      <c r="Q16" s="9">
        <f>P16/P30*100</f>
        <v>5.0197676530404669</v>
      </c>
    </row>
    <row r="17" spans="1:20" x14ac:dyDescent="0.25">
      <c r="A17" s="7">
        <v>15</v>
      </c>
      <c r="B17" s="8">
        <v>50401</v>
      </c>
      <c r="C17" s="7" t="s">
        <v>44</v>
      </c>
      <c r="D17" s="3">
        <f>'[1]TOTALI 2020'!$B$16</f>
        <v>0</v>
      </c>
      <c r="E17" s="3">
        <v>0</v>
      </c>
      <c r="F17" s="9">
        <f>'[1]TOTALI 2020'!$D$16</f>
        <v>0</v>
      </c>
      <c r="G17" s="3">
        <v>0</v>
      </c>
      <c r="H17" s="3">
        <v>0</v>
      </c>
      <c r="I17" s="3"/>
      <c r="J17" s="3"/>
      <c r="K17" s="3"/>
      <c r="L17" s="3"/>
      <c r="M17" s="3">
        <v>0</v>
      </c>
      <c r="N17" s="3">
        <v>0</v>
      </c>
      <c r="O17" s="9"/>
      <c r="P17" s="9">
        <f t="shared" si="0"/>
        <v>0</v>
      </c>
      <c r="Q17" s="9">
        <f>P17/P30*100</f>
        <v>0</v>
      </c>
    </row>
    <row r="18" spans="1:20" s="10" customFormat="1" x14ac:dyDescent="0.25">
      <c r="A18" s="7">
        <v>16</v>
      </c>
      <c r="B18" s="8">
        <v>50403</v>
      </c>
      <c r="C18" s="7" t="s">
        <v>45</v>
      </c>
      <c r="D18" s="9">
        <f>'[1]TOTALI 2020'!$B$17</f>
        <v>0</v>
      </c>
      <c r="E18" s="9"/>
      <c r="F18" s="9">
        <v>0</v>
      </c>
      <c r="G18" s="9">
        <f>'[1]TOTALI 2020'!$E$16</f>
        <v>0</v>
      </c>
      <c r="H18" s="9">
        <v>0</v>
      </c>
      <c r="I18" s="9"/>
      <c r="J18" s="9">
        <f>'[1]TOTALI 2020'!$H$16</f>
        <v>0</v>
      </c>
      <c r="K18" s="9">
        <f>'[1]GUSHT 2021'!$L$15</f>
        <v>0</v>
      </c>
      <c r="L18" s="9">
        <f>'[1]TOTALI 2020'!$J$16</f>
        <v>2433.9</v>
      </c>
      <c r="M18" s="9">
        <v>0</v>
      </c>
      <c r="N18" s="9">
        <f>'[1]TOTALI 2020'!$L$16</f>
        <v>1659</v>
      </c>
      <c r="O18" s="9">
        <f>'[1]TOTALI 2020'!$M$16</f>
        <v>0</v>
      </c>
      <c r="P18" s="9">
        <f t="shared" si="0"/>
        <v>4092.9</v>
      </c>
      <c r="Q18" s="9">
        <f>P18/P30*100</f>
        <v>0.29763011773329462</v>
      </c>
    </row>
    <row r="19" spans="1:20" s="10" customFormat="1" x14ac:dyDescent="0.25">
      <c r="A19" s="7">
        <v>17</v>
      </c>
      <c r="B19" s="8">
        <v>50405</v>
      </c>
      <c r="C19" s="7" t="s">
        <v>46</v>
      </c>
      <c r="D19" s="9">
        <f>'[1]TOTALI 2020'!$B$18</f>
        <v>0</v>
      </c>
      <c r="E19" s="9">
        <v>960</v>
      </c>
      <c r="F19" s="9">
        <v>50</v>
      </c>
      <c r="G19" s="9">
        <f>'[1]TOTALI 2020'!$E$17</f>
        <v>0</v>
      </c>
      <c r="H19" s="9">
        <v>0</v>
      </c>
      <c r="I19" s="9">
        <v>340</v>
      </c>
      <c r="J19" s="9">
        <f>'[1]TOTALI 2020'!$H$17</f>
        <v>0</v>
      </c>
      <c r="K19" s="9">
        <f>'[1]GUSHT 2021'!$L$16</f>
        <v>0</v>
      </c>
      <c r="L19" s="9">
        <f>'[1]TOTALI 2020'!$J$17</f>
        <v>250</v>
      </c>
      <c r="M19" s="9">
        <v>0</v>
      </c>
      <c r="N19" s="9">
        <f>'[1]TOTALI 2020'!$L$17</f>
        <v>50</v>
      </c>
      <c r="O19" s="9">
        <f>'[1]TOTALI 2020'!$M$17</f>
        <v>0</v>
      </c>
      <c r="P19" s="9">
        <f t="shared" si="0"/>
        <v>1650</v>
      </c>
      <c r="Q19" s="9">
        <f>P19/P30*100</f>
        <v>0.11998575441861177</v>
      </c>
    </row>
    <row r="20" spans="1:20" s="10" customFormat="1" x14ac:dyDescent="0.25">
      <c r="A20" s="7">
        <v>18</v>
      </c>
      <c r="B20" s="8">
        <v>50406</v>
      </c>
      <c r="C20" s="7" t="s">
        <v>47</v>
      </c>
      <c r="D20" s="9"/>
      <c r="E20" s="9"/>
      <c r="F20" s="9">
        <v>635</v>
      </c>
      <c r="G20" s="9">
        <f>'[1]TOTALI 2020'!$E$18</f>
        <v>0</v>
      </c>
      <c r="H20" s="9">
        <v>0</v>
      </c>
      <c r="I20" s="9"/>
      <c r="J20" s="9">
        <f>'[1]TOTALI 2020'!$H$18</f>
        <v>0</v>
      </c>
      <c r="K20" s="9">
        <f>'[1]GUSHT 2021'!$L$17</f>
        <v>680</v>
      </c>
      <c r="L20" s="9">
        <f>'[1]TOTALI 2020'!$J$18</f>
        <v>0</v>
      </c>
      <c r="M20" s="9">
        <v>0</v>
      </c>
      <c r="N20" s="9">
        <f>'[1]TOTALI 2020'!$L$18</f>
        <v>0</v>
      </c>
      <c r="O20" s="9">
        <f>'[1]TOTALI 2020'!$M$18</f>
        <v>1000</v>
      </c>
      <c r="P20" s="9">
        <f t="shared" si="0"/>
        <v>2315</v>
      </c>
      <c r="Q20" s="9">
        <f>P20/P30*100</f>
        <v>0.16834364938126439</v>
      </c>
    </row>
    <row r="21" spans="1:20" s="10" customFormat="1" x14ac:dyDescent="0.25">
      <c r="A21" s="7">
        <v>19</v>
      </c>
      <c r="B21" s="8">
        <v>50407</v>
      </c>
      <c r="C21" s="7" t="s">
        <v>48</v>
      </c>
      <c r="D21" s="9">
        <v>91</v>
      </c>
      <c r="E21" s="9">
        <v>2782</v>
      </c>
      <c r="F21" s="9">
        <v>91</v>
      </c>
      <c r="G21" s="9">
        <f>'[1]TOTALI 2020'!$E$19</f>
        <v>776</v>
      </c>
      <c r="H21" s="9">
        <v>502</v>
      </c>
      <c r="I21" s="9">
        <v>291</v>
      </c>
      <c r="J21" s="9">
        <f>'[1]TOTALI 2020'!$H$19</f>
        <v>500</v>
      </c>
      <c r="K21" s="9">
        <f>'[1]GUSHT 2021'!$L$18</f>
        <v>291</v>
      </c>
      <c r="L21" s="9">
        <f>'[1]TOTALI 2020'!$J$19</f>
        <v>412</v>
      </c>
      <c r="M21" s="9">
        <v>271</v>
      </c>
      <c r="N21" s="9">
        <f>'[1]TOTALI 2020'!$L$19</f>
        <v>251</v>
      </c>
      <c r="O21" s="9">
        <f>'[1]TOTALI 2020'!$M$19</f>
        <v>332</v>
      </c>
      <c r="P21" s="9">
        <f t="shared" si="0"/>
        <v>6590</v>
      </c>
      <c r="Q21" s="9">
        <f>P21/P30*100</f>
        <v>0.47921583128403128</v>
      </c>
    </row>
    <row r="22" spans="1:20" s="10" customFormat="1" x14ac:dyDescent="0.25">
      <c r="A22" s="7">
        <v>20</v>
      </c>
      <c r="B22" s="8">
        <v>50408</v>
      </c>
      <c r="C22" s="7" t="s">
        <v>49</v>
      </c>
      <c r="D22" s="9">
        <v>815</v>
      </c>
      <c r="E22" s="9">
        <v>413</v>
      </c>
      <c r="F22" s="9">
        <v>115</v>
      </c>
      <c r="G22" s="9">
        <f>'[1]TOTALI 2020'!$E$20</f>
        <v>328</v>
      </c>
      <c r="H22" s="9">
        <v>65</v>
      </c>
      <c r="I22" s="9">
        <v>518</v>
      </c>
      <c r="J22" s="9">
        <f>'[1]TOTALI 2020'!$H$20</f>
        <v>465</v>
      </c>
      <c r="K22" s="9">
        <f>'[1]GUSHT 2021'!$L$19</f>
        <v>235</v>
      </c>
      <c r="L22" s="9">
        <f>'[1]TOTALI 2020'!$J$20</f>
        <v>81</v>
      </c>
      <c r="M22" s="9">
        <v>490</v>
      </c>
      <c r="N22" s="9">
        <f>'[1]TOTALI 2020'!$L$20</f>
        <v>150</v>
      </c>
      <c r="O22" s="9">
        <f>'[1]TOTALI 2020'!$M$20</f>
        <v>1265</v>
      </c>
      <c r="P22" s="9">
        <f>D22+E22+F22+G22+H22+I22+J22+K22+L22+M22+N22+O22</f>
        <v>4940</v>
      </c>
      <c r="Q22" s="9">
        <f>P22/P30*100</f>
        <v>0.35923007686541952</v>
      </c>
    </row>
    <row r="23" spans="1:20" s="10" customFormat="1" x14ac:dyDescent="0.25">
      <c r="A23" s="7">
        <v>21</v>
      </c>
      <c r="B23" s="8">
        <v>50409</v>
      </c>
      <c r="C23" s="7" t="s">
        <v>54</v>
      </c>
      <c r="D23" s="9">
        <v>770</v>
      </c>
      <c r="E23" s="9">
        <v>3500</v>
      </c>
      <c r="F23" s="9">
        <v>5670</v>
      </c>
      <c r="G23" s="9">
        <f>'[1]TOTALI 2020'!$E$24</f>
        <v>8530</v>
      </c>
      <c r="H23" s="9">
        <v>3249</v>
      </c>
      <c r="I23" s="9">
        <v>1730</v>
      </c>
      <c r="J23" s="9">
        <f>'[1]TOTALI 2020'!$H$24</f>
        <v>1150</v>
      </c>
      <c r="K23" s="9">
        <f>'[1]GUSHT 2021'!$L$23</f>
        <v>100</v>
      </c>
      <c r="L23" s="9">
        <f>'[1]TOTALI 2020'!$J$24</f>
        <v>6133</v>
      </c>
      <c r="M23" s="9">
        <v>9220</v>
      </c>
      <c r="N23" s="9">
        <f>'[1]TOTALI 2020'!$L$24</f>
        <v>1980</v>
      </c>
      <c r="O23" s="9">
        <f>'[1]TOTALI 2020'!$M$24</f>
        <v>300</v>
      </c>
      <c r="P23" s="9">
        <f>D23+E23+F23+G23+H23+I23+J23+K23+L23+M23+N23+O23</f>
        <v>42332</v>
      </c>
      <c r="Q23" s="9">
        <f>P23/P30*100</f>
        <v>3.078325427908287</v>
      </c>
    </row>
    <row r="24" spans="1:20" x14ac:dyDescent="0.25">
      <c r="A24" s="7">
        <v>22</v>
      </c>
      <c r="B24" s="8">
        <v>50409</v>
      </c>
      <c r="C24" s="7" t="s">
        <v>57</v>
      </c>
      <c r="D24" s="3"/>
      <c r="E24" s="3"/>
      <c r="F24" s="9"/>
      <c r="G24" s="3">
        <f>'[1]TOTALI 2020'!$E$23</f>
        <v>0</v>
      </c>
      <c r="H24" s="9"/>
      <c r="I24" s="3"/>
      <c r="J24" s="3"/>
      <c r="K24" s="3">
        <f>'[1]GUSHT 2021'!$L$22</f>
        <v>0</v>
      </c>
      <c r="L24" s="3">
        <f>'[1]TOTALI 2020'!$J$23</f>
        <v>0</v>
      </c>
      <c r="M24" s="3">
        <v>0</v>
      </c>
      <c r="N24" s="3">
        <f>'[1]TOTALI 2020'!$L$23</f>
        <v>0</v>
      </c>
      <c r="O24" s="9">
        <f>'[1]TOTALI 2020'!$M$23</f>
        <v>0</v>
      </c>
      <c r="P24" s="9">
        <f>SUM(D24:O24)</f>
        <v>0</v>
      </c>
      <c r="Q24" s="9">
        <f>P24/P30*100</f>
        <v>0</v>
      </c>
    </row>
    <row r="25" spans="1:20" x14ac:dyDescent="0.25">
      <c r="A25" s="7">
        <v>23</v>
      </c>
      <c r="B25" s="8">
        <v>50409</v>
      </c>
      <c r="C25" s="7" t="s">
        <v>55</v>
      </c>
      <c r="D25" s="3">
        <v>1266</v>
      </c>
      <c r="E25" s="3">
        <v>2314.75</v>
      </c>
      <c r="F25" s="9">
        <v>2079</v>
      </c>
      <c r="G25" s="3">
        <f>'[1]TOTALI 2020'!$E$22</f>
        <v>1869</v>
      </c>
      <c r="H25" s="9">
        <v>2079</v>
      </c>
      <c r="I25" s="3">
        <v>2088</v>
      </c>
      <c r="J25" s="3">
        <f>'[1]TOTALI 2020'!$H$22</f>
        <v>1005</v>
      </c>
      <c r="K25" s="3">
        <f>'[1]GUSHT 2021'!$L$21</f>
        <v>190.5</v>
      </c>
      <c r="L25" s="3">
        <f>'[1]TOTALI 2020'!$J$22</f>
        <v>1440</v>
      </c>
      <c r="M25" s="3">
        <v>2953.21</v>
      </c>
      <c r="N25" s="3">
        <f>'[1]TOTALI 2020'!$L$22</f>
        <v>2222</v>
      </c>
      <c r="O25" s="9">
        <f>'[1]TOTALI 2020'!$M$22</f>
        <v>2271</v>
      </c>
      <c r="P25" s="9">
        <f>D25+E25+F25+G25+H25+I25+J25+K25+L25+M25+N25+O25</f>
        <v>21777.46</v>
      </c>
      <c r="Q25" s="9">
        <f>P25/P30*100</f>
        <v>1.5836272529825099</v>
      </c>
    </row>
    <row r="26" spans="1:20" x14ac:dyDescent="0.25">
      <c r="A26" s="7">
        <v>24</v>
      </c>
      <c r="B26" s="8">
        <v>56000</v>
      </c>
      <c r="C26" s="7" t="s">
        <v>58</v>
      </c>
      <c r="D26" s="3"/>
      <c r="E26" s="3"/>
      <c r="F26" s="9"/>
      <c r="G26" s="3">
        <f>'[1]TOTALI 2020'!$E$27</f>
        <v>0</v>
      </c>
      <c r="H26" s="9"/>
      <c r="I26" s="3">
        <v>5000</v>
      </c>
      <c r="J26" s="3"/>
      <c r="K26" s="3">
        <f>'[1]GUSHT 2021'!$L$25</f>
        <v>0</v>
      </c>
      <c r="L26" s="3">
        <f>'[1]TOTALI 2020'!$J$27</f>
        <v>0</v>
      </c>
      <c r="M26" s="3">
        <v>0</v>
      </c>
      <c r="N26" s="3">
        <f>'[1]TOTALI 2020'!$L$27</f>
        <v>0</v>
      </c>
      <c r="O26" s="9">
        <f>'[1]TOTALI 2020'!$M$27</f>
        <v>0</v>
      </c>
      <c r="P26" s="9">
        <f>D26+E26+F26+G26+H26+I26+J26+K26+L26+M26+N26+O26</f>
        <v>5000</v>
      </c>
      <c r="Q26" s="9">
        <f>P26/P30*100</f>
        <v>0.36359319520791444</v>
      </c>
      <c r="R26" s="2"/>
      <c r="T26" s="18"/>
    </row>
    <row r="27" spans="1:20" s="10" customFormat="1" x14ac:dyDescent="0.25">
      <c r="A27" s="7">
        <v>25</v>
      </c>
      <c r="B27" s="8">
        <v>50409</v>
      </c>
      <c r="C27" s="7" t="s">
        <v>56</v>
      </c>
      <c r="D27" s="9">
        <v>1639</v>
      </c>
      <c r="E27" s="9">
        <v>1577.5</v>
      </c>
      <c r="F27" s="9">
        <v>2372.5</v>
      </c>
      <c r="G27" s="9">
        <f>'[1]TOTALI 2020'!$E$21</f>
        <v>1752</v>
      </c>
      <c r="H27" s="9">
        <v>1592</v>
      </c>
      <c r="I27" s="9">
        <v>1755.5</v>
      </c>
      <c r="J27" s="9">
        <f>'[1]TOTALI 2020'!$H$21</f>
        <v>2751.5</v>
      </c>
      <c r="K27" s="9">
        <f>'[1]GUSHT 2021'!$L$20</f>
        <v>6197.5</v>
      </c>
      <c r="L27" s="9">
        <f>'[1]TOTALI 2020'!$J$21</f>
        <v>3689.5</v>
      </c>
      <c r="M27" s="9">
        <v>2326.5</v>
      </c>
      <c r="N27" s="9">
        <f>'[1]TOTALI 2020'!$L$21</f>
        <v>2494</v>
      </c>
      <c r="O27" s="9">
        <f>'[1]TOTALI 2020'!$M$21</f>
        <v>3760.9</v>
      </c>
      <c r="P27" s="9">
        <f>D27+E27+F27+G27+H27+I27+J27+K27+L27+M27+N27+O27</f>
        <v>31908.400000000001</v>
      </c>
      <c r="Q27" s="9">
        <f>P27/P30*100</f>
        <v>2.3203354219944439</v>
      </c>
    </row>
    <row r="28" spans="1:20" x14ac:dyDescent="0.25">
      <c r="A28" s="7">
        <v>26</v>
      </c>
      <c r="B28" s="8">
        <v>50409</v>
      </c>
      <c r="C28" s="7" t="s">
        <v>50</v>
      </c>
      <c r="D28" s="3">
        <f>'[1]TOTALI 2020'!$B$27</f>
        <v>0</v>
      </c>
      <c r="E28" s="3">
        <f>'[1]TOTALI 2020'!$C$27</f>
        <v>0</v>
      </c>
      <c r="F28" s="9">
        <f>'[1]TOTALI 2020'!$D$27</f>
        <v>0</v>
      </c>
      <c r="G28" s="3">
        <f>'[1]TOTALI 2020'!$E$26</f>
        <v>0</v>
      </c>
      <c r="H28" s="3"/>
      <c r="I28" s="3"/>
      <c r="J28" s="3"/>
      <c r="K28" s="3">
        <f>'[1]GUSHT 2021'!$L$26</f>
        <v>0</v>
      </c>
      <c r="L28" s="3">
        <f>'[1]TOTALI 2020'!$J$26</f>
        <v>4825</v>
      </c>
      <c r="M28" s="3">
        <v>0</v>
      </c>
      <c r="N28" s="3">
        <f>'[1]TOTALI 2020'!$L$26</f>
        <v>0</v>
      </c>
      <c r="O28" s="9">
        <f>'[1]TOTALI 2020'!$M$26</f>
        <v>0</v>
      </c>
      <c r="P28" s="9">
        <f>D28+E28+F28+G28+H28+I28+J28+K28+L28+M28+N28+O28</f>
        <v>4825</v>
      </c>
      <c r="Q28" s="9">
        <f>P28/P30*100</f>
        <v>0.35086743337563747</v>
      </c>
      <c r="R28" s="2"/>
    </row>
    <row r="29" spans="1:20" x14ac:dyDescent="0.25">
      <c r="A29" s="11">
        <v>27</v>
      </c>
      <c r="B29" s="12">
        <v>50504</v>
      </c>
      <c r="C29" s="7" t="s">
        <v>51</v>
      </c>
      <c r="D29" s="3">
        <v>3343</v>
      </c>
      <c r="E29" s="3">
        <v>5443</v>
      </c>
      <c r="F29" s="9">
        <v>5539</v>
      </c>
      <c r="G29" s="3">
        <f>'[1]TOTALI 2020'!$E$25</f>
        <v>4663</v>
      </c>
      <c r="H29" s="3">
        <v>5669</v>
      </c>
      <c r="I29" s="3">
        <v>5075</v>
      </c>
      <c r="J29" s="3">
        <f>'[1]TOTALI 2020'!$H$25</f>
        <v>3917</v>
      </c>
      <c r="K29" s="3">
        <f>'[1]GUSHT 2021'!$L$24</f>
        <v>6602</v>
      </c>
      <c r="L29" s="3">
        <f>'[1]TOTALI 2020'!$J$25</f>
        <v>10128</v>
      </c>
      <c r="M29" s="3">
        <v>5516</v>
      </c>
      <c r="N29" s="3">
        <f>'[1]TOTALI 2020'!$L$25</f>
        <v>5050</v>
      </c>
      <c r="O29" s="9">
        <f>'[1]TOTALI 2020'!$M$25</f>
        <v>5932</v>
      </c>
      <c r="P29" s="9">
        <f t="shared" si="0"/>
        <v>66877</v>
      </c>
      <c r="Q29" s="9">
        <f>P29/P30*100</f>
        <v>4.8632044231839391</v>
      </c>
      <c r="R29" s="2"/>
    </row>
    <row r="30" spans="1:20" x14ac:dyDescent="0.25">
      <c r="A30" s="13"/>
      <c r="B30" s="14"/>
      <c r="C30" s="31" t="s">
        <v>52</v>
      </c>
      <c r="D30" s="20">
        <f>SUM(D4:D29)</f>
        <v>51137.779999999992</v>
      </c>
      <c r="E30" s="20">
        <f>SUM(E4:E29)</f>
        <v>78569.63</v>
      </c>
      <c r="F30" s="20">
        <f>SUM(F4:F29)</f>
        <v>80129.98000000001</v>
      </c>
      <c r="G30" s="20">
        <f>SUM(G4:G29)</f>
        <v>81445.970000000016</v>
      </c>
      <c r="H30" s="20">
        <f t="shared" ref="H30:N30" si="1">H4+H5+H6+H7+H8+H9+H10+H11+H12+H13+H14+H15+H16+H17+H18+H19+H20+H21+H22+H23+H25+H26+H27+H28+H29</f>
        <v>100295.16</v>
      </c>
      <c r="I30" s="20">
        <f t="shared" si="1"/>
        <v>127294.87999999999</v>
      </c>
      <c r="J30" s="20">
        <f t="shared" si="1"/>
        <v>77446.460000000006</v>
      </c>
      <c r="K30" s="20">
        <f t="shared" si="1"/>
        <v>105982.82999999999</v>
      </c>
      <c r="L30" s="20">
        <f t="shared" si="1"/>
        <v>142008.6</v>
      </c>
      <c r="M30" s="20">
        <f t="shared" si="1"/>
        <v>80621.420000000013</v>
      </c>
      <c r="N30" s="20">
        <f t="shared" si="1"/>
        <v>74420.47</v>
      </c>
      <c r="O30" s="20">
        <f>SUM(O4:O29)</f>
        <v>375810.07</v>
      </c>
      <c r="P30" s="20">
        <f>SUM(P4:P29)</f>
        <v>1375163.2499999998</v>
      </c>
      <c r="Q30" s="21">
        <f>SUM(Q4:Q29)</f>
        <v>100</v>
      </c>
      <c r="R30" s="2"/>
      <c r="S30" s="2"/>
      <c r="T30" s="2"/>
    </row>
    <row r="31" spans="1:20" x14ac:dyDescent="0.25">
      <c r="A31" s="29"/>
      <c r="B31" s="30"/>
      <c r="C31" s="29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2"/>
      <c r="S31" s="2"/>
      <c r="T31" s="5"/>
    </row>
    <row r="32" spans="1:20" x14ac:dyDescent="0.25">
      <c r="A32" s="32"/>
      <c r="B32" s="32"/>
      <c r="C32" s="2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2"/>
    </row>
    <row r="33" spans="1:20" x14ac:dyDescent="0.25">
      <c r="A33" s="32"/>
      <c r="B33" s="32"/>
      <c r="C33" s="29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2"/>
    </row>
    <row r="34" spans="1:20" x14ac:dyDescent="0.25">
      <c r="A34" s="29"/>
      <c r="B34" s="30"/>
      <c r="C34" s="2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6"/>
    </row>
    <row r="35" spans="1:20" x14ac:dyDescent="0.25">
      <c r="A35" s="29"/>
      <c r="B35" s="30"/>
      <c r="C35" s="29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2"/>
      <c r="T35" s="18"/>
    </row>
    <row r="36" spans="1:20" x14ac:dyDescent="0.25">
      <c r="A36" s="29"/>
      <c r="B36" s="30"/>
      <c r="C36" s="2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20" x14ac:dyDescent="0.25">
      <c r="A37" s="29"/>
      <c r="B37" s="30"/>
      <c r="C37" s="2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6"/>
      <c r="R37" s="2"/>
    </row>
    <row r="38" spans="1:20" x14ac:dyDescent="0.25">
      <c r="A38" s="25"/>
      <c r="B38" s="25"/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  <c r="R38" s="2"/>
    </row>
    <row r="39" spans="1:20" x14ac:dyDescent="0.25">
      <c r="A39" s="23"/>
      <c r="B39" s="24"/>
      <c r="C39" s="27"/>
      <c r="D39" s="23"/>
      <c r="E39" s="23"/>
      <c r="F39" s="23"/>
      <c r="G39" s="23"/>
      <c r="H39" s="23"/>
      <c r="I39" s="23"/>
      <c r="J39" s="23"/>
      <c r="K39" s="27"/>
      <c r="L39" s="27"/>
      <c r="M39" s="27"/>
      <c r="N39" s="23"/>
      <c r="O39" s="27"/>
      <c r="P39" s="27"/>
      <c r="Q39" s="16"/>
      <c r="R39" s="18"/>
    </row>
    <row r="40" spans="1:20" x14ac:dyDescent="0.25">
      <c r="B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8"/>
      <c r="Q40" s="2"/>
      <c r="R40" s="18"/>
    </row>
    <row r="41" spans="1:20" x14ac:dyDescent="0.25">
      <c r="B41" s="6"/>
      <c r="D41" s="2"/>
      <c r="I41" s="2"/>
      <c r="K41" s="2"/>
      <c r="M41" s="2"/>
      <c r="P41" s="2"/>
    </row>
    <row r="42" spans="1:20" x14ac:dyDescent="0.25">
      <c r="B42" s="6"/>
      <c r="D42" s="2"/>
      <c r="H42" s="2"/>
      <c r="J42" s="2"/>
      <c r="M42" s="2"/>
      <c r="O42" s="2"/>
    </row>
    <row r="43" spans="1:20" x14ac:dyDescent="0.25">
      <c r="B43" s="6"/>
      <c r="P43" s="2"/>
    </row>
    <row r="44" spans="1:20" x14ac:dyDescent="0.25">
      <c r="B44" s="6"/>
    </row>
    <row r="45" spans="1:20" x14ac:dyDescent="0.25">
      <c r="B45" s="6"/>
      <c r="P45" s="2"/>
    </row>
    <row r="46" spans="1:20" x14ac:dyDescent="0.25">
      <c r="B46" s="6"/>
    </row>
    <row r="47" spans="1:20" x14ac:dyDescent="0.25">
      <c r="B47" s="6"/>
    </row>
    <row r="48" spans="1:20" x14ac:dyDescent="0.25">
      <c r="B48" s="6"/>
    </row>
    <row r="49" spans="2:2" x14ac:dyDescent="0.25">
      <c r="B49" s="6"/>
    </row>
    <row r="50" spans="2:2" x14ac:dyDescent="0.25">
      <c r="B50" s="6"/>
    </row>
    <row r="51" spans="2:2" x14ac:dyDescent="0.25">
      <c r="B51" s="6"/>
    </row>
    <row r="52" spans="2:2" x14ac:dyDescent="0.25">
      <c r="B52" s="6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6"/>
    </row>
    <row r="58" spans="2:2" x14ac:dyDescent="0.25">
      <c r="B58" s="6"/>
    </row>
    <row r="59" spans="2:2" x14ac:dyDescent="0.25">
      <c r="B59" s="6"/>
    </row>
    <row r="60" spans="2:2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6"/>
    </row>
  </sheetData>
  <mergeCells count="2">
    <mergeCell ref="A32:B32"/>
    <mergeCell ref="A33:B33"/>
  </mergeCells>
  <pageMargins left="0.49083333333333334" right="0.7" top="1.0785416666666667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THV PER 2021</vt:lpstr>
      <vt:lpstr>'THV PER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Luljeta.Metaj</dc:creator>
  <cp:lastModifiedBy>Luljeta Metaj</cp:lastModifiedBy>
  <cp:lastPrinted>2022-01-27T09:34:02Z</cp:lastPrinted>
  <dcterms:created xsi:type="dcterms:W3CDTF">2017-01-13T09:17:42Z</dcterms:created>
  <dcterms:modified xsi:type="dcterms:W3CDTF">2024-11-18T10:21:50Z</dcterms:modified>
</cp:coreProperties>
</file>