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vlyde.Shala\AppData\Local\Microsoft\Windows\INetCache\Content.Outlook\Z3MFT53V\"/>
    </mc:Choice>
  </mc:AlternateContent>
  <xr:revisionPtr revIDLastSave="0" documentId="13_ncr:1_{81AF2562-8275-48F9-87D9-ED90C8C965EA}" xr6:coauthVersionLast="47" xr6:coauthVersionMax="47" xr10:uidLastSave="{00000000-0000-0000-0000-000000000000}"/>
  <bookViews>
    <workbookView xWindow="-28770" yWindow="390" windowWidth="28770" windowHeight="15450" xr2:uid="{00000000-000D-0000-FFFF-FFFF00000000}"/>
  </bookViews>
  <sheets>
    <sheet name="2025-2027" sheetId="1" r:id="rId1"/>
  </sheets>
  <definedNames>
    <definedName name="_xlnm.Print_Area" localSheetId="0">'2025-2027'!$A$1:$L$110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5" i="1" l="1"/>
  <c r="L117" i="1"/>
  <c r="K117" i="1"/>
  <c r="E123" i="1"/>
  <c r="F123" i="1"/>
  <c r="G123" i="1"/>
  <c r="H123" i="1"/>
  <c r="I123" i="1"/>
  <c r="L108" i="1"/>
  <c r="K108" i="1"/>
  <c r="L102" i="1"/>
  <c r="K102" i="1"/>
  <c r="L84" i="1"/>
  <c r="L93" i="1"/>
  <c r="K93" i="1"/>
  <c r="K84" i="1"/>
  <c r="L48" i="1"/>
  <c r="K48" i="1"/>
  <c r="L14" i="1"/>
  <c r="K14" i="1"/>
  <c r="H9" i="1"/>
  <c r="I94" i="1"/>
  <c r="H94" i="1"/>
  <c r="G94" i="1"/>
  <c r="F94" i="1"/>
  <c r="E94" i="1"/>
  <c r="J100" i="1"/>
  <c r="J98" i="1"/>
  <c r="J97" i="1"/>
  <c r="F99" i="1"/>
  <c r="G99" i="1"/>
  <c r="H99" i="1"/>
  <c r="I99" i="1"/>
  <c r="E99" i="1"/>
  <c r="E118" i="1"/>
  <c r="E117" i="1" s="1"/>
  <c r="J99" i="1" l="1"/>
  <c r="J123" i="1"/>
  <c r="J94" i="1"/>
  <c r="I20" i="1"/>
  <c r="H20" i="1"/>
  <c r="G20" i="1"/>
  <c r="F20" i="1"/>
  <c r="E20" i="1"/>
  <c r="J130" i="1"/>
  <c r="J128" i="1"/>
  <c r="J127" i="1"/>
  <c r="J125" i="1"/>
  <c r="J124" i="1"/>
  <c r="J121" i="1"/>
  <c r="J119" i="1"/>
  <c r="I118" i="1"/>
  <c r="I117" i="1" s="1"/>
  <c r="H118" i="1"/>
  <c r="H117" i="1" s="1"/>
  <c r="G118" i="1"/>
  <c r="G117" i="1" s="1"/>
  <c r="F118" i="1"/>
  <c r="F117" i="1" s="1"/>
  <c r="I129" i="1"/>
  <c r="H129" i="1"/>
  <c r="G129" i="1"/>
  <c r="F129" i="1"/>
  <c r="E129" i="1"/>
  <c r="I126" i="1"/>
  <c r="H126" i="1"/>
  <c r="G126" i="1"/>
  <c r="F126" i="1"/>
  <c r="E126" i="1"/>
  <c r="J116" i="1"/>
  <c r="J115" i="1"/>
  <c r="J113" i="1"/>
  <c r="J112" i="1"/>
  <c r="J110" i="1"/>
  <c r="I109" i="1"/>
  <c r="I108" i="1" s="1"/>
  <c r="H109" i="1"/>
  <c r="H108" i="1" s="1"/>
  <c r="G109" i="1"/>
  <c r="G108" i="1" s="1"/>
  <c r="F109" i="1"/>
  <c r="F108" i="1" s="1"/>
  <c r="I114" i="1"/>
  <c r="H114" i="1"/>
  <c r="G114" i="1"/>
  <c r="F114" i="1"/>
  <c r="E114" i="1"/>
  <c r="G111" i="1"/>
  <c r="H111" i="1"/>
  <c r="I111" i="1"/>
  <c r="F111" i="1"/>
  <c r="E111" i="1"/>
  <c r="E109" i="1"/>
  <c r="E108" i="1" s="1"/>
  <c r="J131" i="1"/>
  <c r="I122" i="1"/>
  <c r="I120" i="1" s="1"/>
  <c r="H122" i="1"/>
  <c r="H120" i="1" s="1"/>
  <c r="G122" i="1"/>
  <c r="G120" i="1" s="1"/>
  <c r="F122" i="1"/>
  <c r="F120" i="1" s="1"/>
  <c r="E122" i="1"/>
  <c r="E120" i="1" s="1"/>
  <c r="I105" i="1"/>
  <c r="H105" i="1"/>
  <c r="G105" i="1"/>
  <c r="F105" i="1"/>
  <c r="E105" i="1"/>
  <c r="I103" i="1"/>
  <c r="I102" i="1" s="1"/>
  <c r="H103" i="1"/>
  <c r="G103" i="1"/>
  <c r="G102" i="1" s="1"/>
  <c r="F103" i="1"/>
  <c r="F102" i="1" s="1"/>
  <c r="E103" i="1"/>
  <c r="E102" i="1" s="1"/>
  <c r="J106" i="1"/>
  <c r="I96" i="1"/>
  <c r="H96" i="1"/>
  <c r="G96" i="1"/>
  <c r="F96" i="1"/>
  <c r="E96" i="1"/>
  <c r="F95" i="1"/>
  <c r="F93" i="1" s="1"/>
  <c r="G95" i="1"/>
  <c r="G93" i="1" s="1"/>
  <c r="H95" i="1"/>
  <c r="H93" i="1" s="1"/>
  <c r="I95" i="1"/>
  <c r="I93" i="1" s="1"/>
  <c r="E95" i="1"/>
  <c r="J92" i="1"/>
  <c r="J91" i="1"/>
  <c r="J89" i="1"/>
  <c r="J88" i="1"/>
  <c r="I87" i="1"/>
  <c r="H87" i="1"/>
  <c r="G87" i="1"/>
  <c r="F87" i="1"/>
  <c r="E87" i="1"/>
  <c r="I90" i="1"/>
  <c r="H90" i="1"/>
  <c r="G90" i="1"/>
  <c r="F90" i="1"/>
  <c r="E90" i="1"/>
  <c r="I85" i="1"/>
  <c r="H85" i="1"/>
  <c r="G85" i="1"/>
  <c r="F85" i="1"/>
  <c r="F86" i="1"/>
  <c r="G86" i="1"/>
  <c r="H86" i="1"/>
  <c r="I86" i="1"/>
  <c r="E86" i="1"/>
  <c r="E85" i="1"/>
  <c r="J83" i="1"/>
  <c r="J82" i="1"/>
  <c r="I81" i="1"/>
  <c r="H81" i="1"/>
  <c r="G81" i="1"/>
  <c r="F81" i="1"/>
  <c r="E81" i="1"/>
  <c r="J80" i="1"/>
  <c r="J79" i="1"/>
  <c r="I78" i="1"/>
  <c r="H78" i="1"/>
  <c r="G78" i="1"/>
  <c r="F78" i="1"/>
  <c r="E78" i="1"/>
  <c r="I76" i="1"/>
  <c r="H76" i="1"/>
  <c r="G76" i="1"/>
  <c r="F76" i="1"/>
  <c r="F77" i="1"/>
  <c r="G77" i="1"/>
  <c r="H77" i="1"/>
  <c r="I77" i="1"/>
  <c r="E77" i="1"/>
  <c r="E76" i="1"/>
  <c r="J74" i="1"/>
  <c r="J73" i="1"/>
  <c r="I72" i="1"/>
  <c r="H72" i="1"/>
  <c r="G72" i="1"/>
  <c r="F72" i="1"/>
  <c r="E72" i="1"/>
  <c r="I70" i="1"/>
  <c r="I69" i="1" s="1"/>
  <c r="H70" i="1"/>
  <c r="H69" i="1" s="1"/>
  <c r="G70" i="1"/>
  <c r="G69" i="1" s="1"/>
  <c r="F70" i="1"/>
  <c r="F69" i="1" s="1"/>
  <c r="E71" i="1"/>
  <c r="J71" i="1" s="1"/>
  <c r="E70" i="1"/>
  <c r="I64" i="1"/>
  <c r="H64" i="1"/>
  <c r="G64" i="1"/>
  <c r="F64" i="1"/>
  <c r="F65" i="1"/>
  <c r="G65" i="1"/>
  <c r="H65" i="1"/>
  <c r="I65" i="1"/>
  <c r="E65" i="1"/>
  <c r="E64" i="1"/>
  <c r="J67" i="1"/>
  <c r="I66" i="1"/>
  <c r="H66" i="1"/>
  <c r="G66" i="1"/>
  <c r="F66" i="1"/>
  <c r="E66" i="1"/>
  <c r="J61" i="1"/>
  <c r="I60" i="1"/>
  <c r="H60" i="1"/>
  <c r="G60" i="1"/>
  <c r="F60" i="1"/>
  <c r="E60" i="1"/>
  <c r="I58" i="1"/>
  <c r="H58" i="1"/>
  <c r="G58" i="1"/>
  <c r="F58" i="1"/>
  <c r="F59" i="1"/>
  <c r="G59" i="1"/>
  <c r="H59" i="1"/>
  <c r="I59" i="1"/>
  <c r="E59" i="1"/>
  <c r="E58" i="1"/>
  <c r="E57" i="1" s="1"/>
  <c r="J55" i="1"/>
  <c r="J53" i="1"/>
  <c r="J52" i="1"/>
  <c r="I51" i="1"/>
  <c r="H51" i="1"/>
  <c r="G51" i="1"/>
  <c r="F51" i="1"/>
  <c r="E51" i="1"/>
  <c r="I54" i="1"/>
  <c r="H54" i="1"/>
  <c r="G54" i="1"/>
  <c r="F54" i="1"/>
  <c r="E54" i="1"/>
  <c r="I50" i="1"/>
  <c r="H50" i="1"/>
  <c r="G50" i="1"/>
  <c r="F50" i="1"/>
  <c r="I49" i="1"/>
  <c r="H49" i="1"/>
  <c r="G49" i="1"/>
  <c r="F49" i="1"/>
  <c r="E50" i="1"/>
  <c r="E49" i="1"/>
  <c r="I57" i="1" l="1"/>
  <c r="J54" i="1"/>
  <c r="J117" i="1"/>
  <c r="F75" i="1"/>
  <c r="E75" i="1"/>
  <c r="J20" i="1"/>
  <c r="J96" i="1"/>
  <c r="J126" i="1"/>
  <c r="J72" i="1"/>
  <c r="J87" i="1"/>
  <c r="F57" i="1"/>
  <c r="E69" i="1"/>
  <c r="J69" i="1" s="1"/>
  <c r="J81" i="1"/>
  <c r="J118" i="1"/>
  <c r="E48" i="1"/>
  <c r="E84" i="1"/>
  <c r="I48" i="1"/>
  <c r="G48" i="1"/>
  <c r="H57" i="1"/>
  <c r="E63" i="1"/>
  <c r="J78" i="1"/>
  <c r="H84" i="1"/>
  <c r="J90" i="1"/>
  <c r="J95" i="1"/>
  <c r="E93" i="1"/>
  <c r="J93" i="1" s="1"/>
  <c r="J85" i="1"/>
  <c r="J129" i="1"/>
  <c r="H48" i="1"/>
  <c r="G57" i="1"/>
  <c r="J109" i="1"/>
  <c r="J120" i="1"/>
  <c r="J59" i="1"/>
  <c r="G84" i="1"/>
  <c r="J58" i="1"/>
  <c r="J65" i="1"/>
  <c r="F63" i="1"/>
  <c r="I84" i="1"/>
  <c r="J122" i="1"/>
  <c r="J66" i="1"/>
  <c r="G63" i="1"/>
  <c r="J114" i="1"/>
  <c r="J50" i="1"/>
  <c r="J60" i="1"/>
  <c r="H63" i="1"/>
  <c r="I75" i="1"/>
  <c r="F48" i="1"/>
  <c r="I63" i="1"/>
  <c r="H75" i="1"/>
  <c r="J51" i="1"/>
  <c r="G75" i="1"/>
  <c r="J86" i="1"/>
  <c r="J70" i="1"/>
  <c r="J77" i="1"/>
  <c r="J111" i="1"/>
  <c r="J76" i="1"/>
  <c r="J105" i="1"/>
  <c r="J108" i="1"/>
  <c r="J103" i="1"/>
  <c r="H102" i="1"/>
  <c r="J102" i="1" s="1"/>
  <c r="F84" i="1"/>
  <c r="J64" i="1"/>
  <c r="J49" i="1"/>
  <c r="J48" i="1" l="1"/>
  <c r="J57" i="1"/>
  <c r="J75" i="1"/>
  <c r="J63" i="1"/>
  <c r="J84" i="1"/>
  <c r="J47" i="1" l="1"/>
  <c r="J46" i="1"/>
  <c r="I45" i="1"/>
  <c r="H45" i="1"/>
  <c r="G45" i="1"/>
  <c r="F45" i="1"/>
  <c r="E45" i="1"/>
  <c r="F44" i="1"/>
  <c r="G44" i="1"/>
  <c r="H44" i="1"/>
  <c r="I44" i="1"/>
  <c r="I43" i="1"/>
  <c r="H43" i="1"/>
  <c r="G43" i="1"/>
  <c r="F43" i="1"/>
  <c r="E44" i="1"/>
  <c r="E43" i="1"/>
  <c r="J41" i="1"/>
  <c r="J40" i="1"/>
  <c r="J39" i="1"/>
  <c r="I37" i="1"/>
  <c r="G37" i="1"/>
  <c r="F37" i="1"/>
  <c r="E37" i="1"/>
  <c r="H37" i="1"/>
  <c r="I36" i="1"/>
  <c r="H36" i="1"/>
  <c r="G36" i="1"/>
  <c r="F36" i="1"/>
  <c r="E36" i="1"/>
  <c r="I38" i="1"/>
  <c r="H38" i="1"/>
  <c r="G38" i="1"/>
  <c r="F38" i="1"/>
  <c r="E38" i="1"/>
  <c r="I30" i="1"/>
  <c r="H30" i="1"/>
  <c r="G30" i="1"/>
  <c r="F30" i="1"/>
  <c r="F31" i="1"/>
  <c r="G31" i="1"/>
  <c r="H31" i="1"/>
  <c r="I31" i="1"/>
  <c r="E31" i="1"/>
  <c r="E30" i="1"/>
  <c r="J28" i="1"/>
  <c r="J33" i="1"/>
  <c r="J34" i="1"/>
  <c r="E32" i="1"/>
  <c r="J32" i="1" s="1"/>
  <c r="I42" i="1" l="1"/>
  <c r="E29" i="1"/>
  <c r="J36" i="1"/>
  <c r="J37" i="1"/>
  <c r="F29" i="1"/>
  <c r="G29" i="1"/>
  <c r="H35" i="1"/>
  <c r="H6" i="1"/>
  <c r="I29" i="1"/>
  <c r="H29" i="1"/>
  <c r="J45" i="1"/>
  <c r="J43" i="1"/>
  <c r="J31" i="1"/>
  <c r="H42" i="1"/>
  <c r="J30" i="1"/>
  <c r="F42" i="1"/>
  <c r="G42" i="1"/>
  <c r="J38" i="1"/>
  <c r="G35" i="1"/>
  <c r="I35" i="1"/>
  <c r="J44" i="1"/>
  <c r="F35" i="1"/>
  <c r="E35" i="1"/>
  <c r="E42" i="1"/>
  <c r="J29" i="1" l="1"/>
  <c r="J35" i="1"/>
  <c r="J42" i="1"/>
  <c r="F25" i="1"/>
  <c r="G25" i="1"/>
  <c r="H25" i="1"/>
  <c r="I25" i="1"/>
  <c r="F24" i="1"/>
  <c r="F23" i="1" s="1"/>
  <c r="G24" i="1"/>
  <c r="G23" i="1" s="1"/>
  <c r="H24" i="1"/>
  <c r="H23" i="1" s="1"/>
  <c r="I24" i="1"/>
  <c r="E25" i="1"/>
  <c r="E24" i="1"/>
  <c r="F26" i="1"/>
  <c r="G26" i="1"/>
  <c r="H26" i="1"/>
  <c r="I26" i="1"/>
  <c r="E26" i="1"/>
  <c r="F15" i="1"/>
  <c r="G15" i="1"/>
  <c r="H15" i="1"/>
  <c r="I15" i="1"/>
  <c r="E15" i="1"/>
  <c r="J13" i="1"/>
  <c r="F9" i="1"/>
  <c r="H10" i="1"/>
  <c r="H7" i="1" s="1"/>
  <c r="J7" i="1" s="1"/>
  <c r="F11" i="1"/>
  <c r="G11" i="1"/>
  <c r="H11" i="1"/>
  <c r="I11" i="1"/>
  <c r="E11" i="1"/>
  <c r="E23" i="1" l="1"/>
  <c r="I23" i="1"/>
  <c r="H8" i="1"/>
  <c r="F10" i="1"/>
  <c r="F7" i="1" s="1"/>
  <c r="G10" i="1"/>
  <c r="G7" i="1" s="1"/>
  <c r="I10" i="1"/>
  <c r="I7" i="1" s="1"/>
  <c r="F8" i="1"/>
  <c r="G9" i="1"/>
  <c r="G8" i="1" s="1"/>
  <c r="I9" i="1"/>
  <c r="I8" i="1" s="1"/>
  <c r="E10" i="1"/>
  <c r="E9" i="1"/>
  <c r="E8" i="1" s="1"/>
  <c r="E14" i="1"/>
  <c r="F14" i="1"/>
  <c r="G14" i="1"/>
  <c r="I14" i="1"/>
  <c r="H14" i="1"/>
  <c r="E17" i="1"/>
  <c r="F17" i="1"/>
  <c r="G17" i="1"/>
  <c r="H17" i="1"/>
  <c r="I17" i="1"/>
  <c r="J11" i="1"/>
  <c r="J12" i="1"/>
  <c r="J15" i="1"/>
  <c r="J16" i="1"/>
  <c r="J18" i="1"/>
  <c r="J19" i="1"/>
  <c r="J21" i="1"/>
  <c r="J22" i="1"/>
  <c r="J24" i="1"/>
  <c r="J25" i="1"/>
  <c r="J26" i="1"/>
  <c r="J27" i="1"/>
  <c r="J56" i="1"/>
  <c r="J62" i="1"/>
  <c r="J68" i="1"/>
  <c r="J101" i="1"/>
  <c r="J104" i="1"/>
  <c r="J107" i="1"/>
  <c r="J23" i="1" l="1"/>
  <c r="I6" i="1"/>
  <c r="G6" i="1"/>
  <c r="J10" i="1"/>
  <c r="E7" i="1"/>
  <c r="F6" i="1"/>
  <c r="E6" i="1"/>
  <c r="J6" i="1" s="1"/>
  <c r="J5" i="1" s="1"/>
  <c r="J8" i="1"/>
  <c r="J9" i="1"/>
  <c r="J17" i="1"/>
  <c r="J14" i="1"/>
</calcChain>
</file>

<file path=xl/sharedStrings.xml><?xml version="1.0" encoding="utf-8"?>
<sst xmlns="http://schemas.openxmlformats.org/spreadsheetml/2006/main" count="149" uniqueCount="61">
  <si>
    <t>Program</t>
  </si>
  <si>
    <t>Nën program</t>
  </si>
  <si>
    <t>Përshkrimi</t>
  </si>
  <si>
    <t>Stafi</t>
  </si>
  <si>
    <t>MALLRA DHE SHËRBIME</t>
  </si>
  <si>
    <t>SHPENZIME KOMUNALE</t>
  </si>
  <si>
    <t>SUBVENCIONE DHE TRANSFERE</t>
  </si>
  <si>
    <t>SHPENZIME KAPITALE</t>
  </si>
  <si>
    <t>TOTALI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</si>
  <si>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</si>
  <si>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</si>
  <si>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</si>
  <si>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</si>
  <si>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</si>
  <si>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</si>
  <si>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</si>
  <si>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</si>
  <si>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</si>
  <si>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</si>
  <si>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</si>
  <si>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SHPENZIMET TOTALE KOMUNALE</t>
  </si>
  <si>
    <t>Zyra e Kryetarit</t>
  </si>
  <si>
    <t>Administrata dhe personeli</t>
  </si>
  <si>
    <t>Administrata</t>
  </si>
  <si>
    <t xml:space="preserve">Integrimet Evropiane </t>
  </si>
  <si>
    <t>Prokurimi</t>
  </si>
  <si>
    <t>Zhvillimi Ekonomik</t>
  </si>
  <si>
    <t>Grantet Qeveritare</t>
  </si>
  <si>
    <t>Të Hyrat Vetanake</t>
  </si>
  <si>
    <t>Të Hyrat Vetanake të Bartura 2021</t>
  </si>
  <si>
    <t>Inspektimet</t>
  </si>
  <si>
    <t>Zyra e Kuvendit Komunal</t>
  </si>
  <si>
    <t>Buxheti dhe Financat</t>
  </si>
  <si>
    <t>Buxhetimi</t>
  </si>
  <si>
    <t>Sherbimet publike, mbrojtja dhe</t>
  </si>
  <si>
    <t>Infrastruktura Publike</t>
  </si>
  <si>
    <t>Zjarrefiksat dhe inspektimet</t>
  </si>
  <si>
    <t>Zyra komunale per komunite dhe kthim</t>
  </si>
  <si>
    <t>Planifikimi i zhvillimit ekonomik</t>
  </si>
  <si>
    <t>Kadastra dhe Gjeodezia</t>
  </si>
  <si>
    <t>Sherbimet Kadastrale</t>
  </si>
  <si>
    <t>Planifikimi hapsinor dhe rregullativ</t>
  </si>
  <si>
    <t>Planifikimi urban dhe mjedisi</t>
  </si>
  <si>
    <t>Sherbimet e shendetesis primare</t>
  </si>
  <si>
    <t>Bujqesia</t>
  </si>
  <si>
    <t>Shendetesia dhe mirqenja sociale</t>
  </si>
  <si>
    <t>Administarta SH</t>
  </si>
  <si>
    <t>Shërbimet Sociale dhe Rezidenciale</t>
  </si>
  <si>
    <t>Sherbimet Sociale</t>
  </si>
  <si>
    <t>Shendetesia Sekondare</t>
  </si>
  <si>
    <t>Kultura,rinia dhe sportet</t>
  </si>
  <si>
    <t>Sherbimet Kulturore</t>
  </si>
  <si>
    <t>Sporti dhe rekreacioni</t>
  </si>
  <si>
    <t>Arsimi dhe shkenca</t>
  </si>
  <si>
    <t>Arsimi parashkollor</t>
  </si>
  <si>
    <t>Arsimi fillor,i mesëm i ulët</t>
  </si>
  <si>
    <t>Arsimi I mesëm I lartë</t>
  </si>
  <si>
    <t>Administrata A</t>
  </si>
  <si>
    <t>PAGA DHE SHTESA</t>
  </si>
  <si>
    <t>Sherbimet rezidenciale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</si>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</sst>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DE9D9"/>
        <bgColor indexed="64"/>
      </patternFill>
    </fill>
  </fills>
  <borders count="81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hair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/>
      <diagonal/>
    </border>
    <border>
      <left/>
      <right style="hair">
        <color indexed="64"/>
      </right>
      <top style="hair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43" fontId="5" fillId="2" borderId="13" xfId="1" applyFont="1" applyFill="1" applyBorder="1" applyAlignment="1">
      <alignment horizontal="left" vertical="center"/>
    </xf>
    <xf numFmtId="43" fontId="6" fillId="4" borderId="4" xfId="1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horizontal="center" vertical="center"/>
    </xf>
    <xf numFmtId="43" fontId="6" fillId="4" borderId="2" xfId="1" applyFont="1" applyFill="1" applyBorder="1" applyAlignment="1" applyProtection="1">
      <alignment horizontal="left" vertical="center"/>
      <protection locked="0"/>
    </xf>
    <xf numFmtId="43" fontId="6" fillId="5" borderId="4" xfId="1" applyFont="1" applyFill="1" applyBorder="1" applyAlignment="1">
      <alignment horizontal="left" vertical="center"/>
    </xf>
    <xf numFmtId="43" fontId="6" fillId="3" borderId="4" xfId="1" applyFont="1" applyFill="1" applyBorder="1" applyAlignment="1">
      <alignment horizontal="left" vertical="center"/>
    </xf>
    <xf numFmtId="43" fontId="0" fillId="2" borderId="0" xfId="0" applyNumberFormat="1" applyFill="1"/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43" fontId="6" fillId="4" borderId="6" xfId="1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 wrapText="1"/>
    </xf>
    <xf numFmtId="43" fontId="6" fillId="3" borderId="34" xfId="1" applyFont="1" applyFill="1" applyBorder="1" applyAlignment="1">
      <alignment horizontal="left" vertical="center"/>
    </xf>
    <xf numFmtId="43" fontId="8" fillId="0" borderId="0" xfId="0" applyNumberFormat="1" applyFont="1"/>
    <xf numFmtId="43" fontId="5" fillId="5" borderId="4" xfId="1" applyFont="1" applyFill="1" applyBorder="1" applyAlignment="1">
      <alignment horizontal="left" vertical="center"/>
    </xf>
    <xf numFmtId="43" fontId="5" fillId="5" borderId="5" xfId="1" applyFont="1" applyFill="1" applyBorder="1" applyAlignment="1">
      <alignment horizontal="left" vertical="center"/>
    </xf>
    <xf numFmtId="43" fontId="6" fillId="6" borderId="14" xfId="1" applyFont="1" applyFill="1" applyBorder="1" applyAlignment="1">
      <alignment horizontal="left" vertical="center"/>
    </xf>
    <xf numFmtId="43" fontId="6" fillId="6" borderId="18" xfId="1" applyFont="1" applyFill="1" applyBorder="1" applyAlignment="1">
      <alignment horizontal="left" vertical="center"/>
    </xf>
    <xf numFmtId="43" fontId="6" fillId="6" borderId="21" xfId="1" applyFont="1" applyFill="1" applyBorder="1" applyAlignment="1">
      <alignment horizontal="left" vertical="center"/>
    </xf>
    <xf numFmtId="43" fontId="6" fillId="6" borderId="24" xfId="1" applyFont="1" applyFill="1" applyBorder="1" applyAlignment="1">
      <alignment horizontal="left" vertical="center"/>
    </xf>
    <xf numFmtId="43" fontId="6" fillId="6" borderId="35" xfId="1" applyFont="1" applyFill="1" applyBorder="1" applyAlignment="1">
      <alignment horizontal="left" vertical="center"/>
    </xf>
    <xf numFmtId="43" fontId="6" fillId="6" borderId="15" xfId="1" applyFont="1" applyFill="1" applyBorder="1" applyAlignment="1">
      <alignment horizontal="left" vertical="center"/>
    </xf>
    <xf numFmtId="43" fontId="6" fillId="6" borderId="39" xfId="1" applyFont="1" applyFill="1" applyBorder="1" applyAlignment="1">
      <alignment horizontal="left" vertical="center"/>
    </xf>
    <xf numFmtId="43" fontId="5" fillId="5" borderId="14" xfId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43" fontId="5" fillId="2" borderId="9" xfId="0" applyNumberFormat="1" applyFont="1" applyFill="1" applyBorder="1" applyAlignment="1">
      <alignment horizontal="left" vertical="center"/>
    </xf>
    <xf numFmtId="43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43" fontId="7" fillId="3" borderId="4" xfId="1" applyFont="1" applyFill="1" applyBorder="1" applyAlignment="1">
      <alignment horizontal="left" vertical="center"/>
    </xf>
    <xf numFmtId="43" fontId="7" fillId="6" borderId="14" xfId="1" applyFont="1" applyFill="1" applyBorder="1" applyAlignment="1">
      <alignment horizontal="left" vertical="center"/>
    </xf>
    <xf numFmtId="0" fontId="3" fillId="2" borderId="0" xfId="0" applyFont="1" applyFill="1"/>
    <xf numFmtId="0" fontId="3" fillId="0" borderId="0" xfId="0" applyFont="1"/>
    <xf numFmtId="43" fontId="6" fillId="4" borderId="20" xfId="1" applyFont="1" applyFill="1" applyBorder="1" applyAlignment="1">
      <alignment horizontal="center" vertical="center"/>
    </xf>
    <xf numFmtId="43" fontId="6" fillId="4" borderId="15" xfId="1" applyFont="1" applyFill="1" applyBorder="1" applyAlignment="1">
      <alignment horizontal="left" vertical="center"/>
    </xf>
    <xf numFmtId="43" fontId="6" fillId="4" borderId="19" xfId="1" applyFont="1" applyFill="1" applyBorder="1"/>
    <xf numFmtId="43" fontId="6" fillId="4" borderId="1" xfId="1" applyFont="1" applyFill="1" applyBorder="1" applyAlignment="1">
      <alignment horizontal="center" vertical="center"/>
    </xf>
    <xf numFmtId="43" fontId="6" fillId="4" borderId="1" xfId="1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0" fillId="2" borderId="40" xfId="0" applyFill="1" applyBorder="1"/>
    <xf numFmtId="43" fontId="6" fillId="4" borderId="41" xfId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43" fontId="6" fillId="4" borderId="25" xfId="1" applyFont="1" applyFill="1" applyBorder="1" applyAlignment="1">
      <alignment horizontal="center" vertical="center"/>
    </xf>
    <xf numFmtId="43" fontId="6" fillId="4" borderId="25" xfId="1" applyFont="1" applyFill="1" applyBorder="1" applyAlignment="1" applyProtection="1">
      <alignment horizontal="left" vertical="center"/>
      <protection locked="0"/>
    </xf>
    <xf numFmtId="43" fontId="6" fillId="4" borderId="41" xfId="1" applyFont="1" applyFill="1" applyBorder="1" applyAlignment="1" applyProtection="1">
      <alignment horizontal="left" vertical="center"/>
      <protection locked="0"/>
    </xf>
    <xf numFmtId="43" fontId="6" fillId="4" borderId="25" xfId="1" applyFont="1" applyFill="1" applyBorder="1" applyAlignment="1">
      <alignment horizontal="left" vertical="center"/>
    </xf>
    <xf numFmtId="43" fontId="6" fillId="4" borderId="41" xfId="1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43" fontId="6" fillId="4" borderId="17" xfId="1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left" vertical="center"/>
      <protection locked="0"/>
    </xf>
    <xf numFmtId="43" fontId="6" fillId="4" borderId="26" xfId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 applyProtection="1">
      <alignment horizontal="left" vertical="center"/>
      <protection locked="0"/>
    </xf>
    <xf numFmtId="43" fontId="6" fillId="4" borderId="23" xfId="1" applyFont="1" applyFill="1" applyBorder="1" applyAlignment="1">
      <alignment horizontal="left" vertical="center"/>
    </xf>
    <xf numFmtId="43" fontId="6" fillId="4" borderId="23" xfId="1" applyFont="1" applyFill="1" applyBorder="1" applyAlignment="1">
      <alignment horizontal="center" vertical="center"/>
    </xf>
    <xf numFmtId="43" fontId="6" fillId="4" borderId="23" xfId="1" applyFont="1" applyFill="1" applyBorder="1" applyAlignment="1" applyProtection="1">
      <alignment horizontal="left" vertical="center"/>
      <protection locked="0"/>
    </xf>
    <xf numFmtId="43" fontId="6" fillId="4" borderId="32" xfId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left" vertical="center"/>
      <protection locked="0"/>
    </xf>
    <xf numFmtId="43" fontId="6" fillId="4" borderId="5" xfId="1" applyFont="1" applyFill="1" applyBorder="1" applyAlignment="1">
      <alignment horizontal="left" vertical="center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 applyProtection="1">
      <alignment horizontal="left" vertical="center"/>
      <protection locked="0"/>
    </xf>
    <xf numFmtId="43" fontId="6" fillId="4" borderId="36" xfId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left" vertical="center"/>
      <protection locked="0"/>
    </xf>
    <xf numFmtId="43" fontId="6" fillId="4" borderId="37" xfId="1" applyFont="1" applyFill="1" applyBorder="1" applyAlignment="1">
      <alignment horizontal="left" vertical="center"/>
    </xf>
    <xf numFmtId="43" fontId="6" fillId="4" borderId="38" xfId="1" applyFont="1" applyFill="1" applyBorder="1" applyAlignment="1">
      <alignment horizontal="center" vertical="center"/>
    </xf>
    <xf numFmtId="43" fontId="6" fillId="4" borderId="38" xfId="1" applyFont="1" applyFill="1" applyBorder="1" applyAlignment="1" applyProtection="1">
      <alignment horizontal="left" vertical="center"/>
      <protection locked="0"/>
    </xf>
    <xf numFmtId="43" fontId="5" fillId="5" borderId="47" xfId="1" applyFont="1" applyFill="1" applyBorder="1" applyAlignment="1">
      <alignment horizontal="center" vertical="center"/>
    </xf>
    <xf numFmtId="43" fontId="5" fillId="2" borderId="50" xfId="1" applyFont="1" applyFill="1" applyBorder="1" applyAlignment="1" applyProtection="1">
      <alignment horizontal="center" vertical="center"/>
      <protection locked="0"/>
    </xf>
    <xf numFmtId="43" fontId="6" fillId="3" borderId="30" xfId="1" applyFont="1" applyFill="1" applyBorder="1" applyAlignment="1">
      <alignment horizontal="center" vertical="center" wrapText="1"/>
    </xf>
    <xf numFmtId="43" fontId="6" fillId="4" borderId="51" xfId="1" applyFont="1" applyFill="1" applyBorder="1" applyAlignment="1">
      <alignment horizontal="center" vertical="center" wrapText="1"/>
    </xf>
    <xf numFmtId="43" fontId="6" fillId="3" borderId="51" xfId="1" applyFont="1" applyFill="1" applyBorder="1" applyAlignment="1">
      <alignment horizontal="center" vertical="center"/>
    </xf>
    <xf numFmtId="43" fontId="5" fillId="5" borderId="30" xfId="1" applyFont="1" applyFill="1" applyBorder="1" applyAlignment="1">
      <alignment horizontal="left" vertical="center"/>
    </xf>
    <xf numFmtId="43" fontId="6" fillId="4" borderId="51" xfId="1" applyFont="1" applyFill="1" applyBorder="1" applyAlignment="1">
      <alignment horizontal="center" vertical="center"/>
    </xf>
    <xf numFmtId="43" fontId="6" fillId="5" borderId="51" xfId="1" applyFont="1" applyFill="1" applyBorder="1" applyAlignment="1">
      <alignment horizontal="center" vertical="center"/>
    </xf>
    <xf numFmtId="43" fontId="6" fillId="3" borderId="51" xfId="1" applyFont="1" applyFill="1" applyBorder="1" applyAlignment="1">
      <alignment horizontal="center" vertical="center" wrapText="1"/>
    </xf>
    <xf numFmtId="43" fontId="5" fillId="5" borderId="51" xfId="1" applyFont="1" applyFill="1" applyBorder="1" applyAlignment="1">
      <alignment horizontal="center" vertical="center" wrapText="1"/>
    </xf>
    <xf numFmtId="43" fontId="5" fillId="5" borderId="51" xfId="1" applyFont="1" applyFill="1" applyBorder="1" applyAlignment="1">
      <alignment horizontal="center" vertical="center"/>
    </xf>
    <xf numFmtId="43" fontId="6" fillId="4" borderId="45" xfId="1" applyFont="1" applyFill="1" applyBorder="1" applyAlignment="1">
      <alignment horizontal="center" vertical="center"/>
    </xf>
    <xf numFmtId="43" fontId="6" fillId="4" borderId="48" xfId="1" applyFont="1" applyFill="1" applyBorder="1" applyAlignment="1">
      <alignment horizontal="center" vertical="center"/>
    </xf>
    <xf numFmtId="43" fontId="6" fillId="4" borderId="28" xfId="1" applyFont="1" applyFill="1" applyBorder="1" applyAlignment="1">
      <alignment horizontal="center" vertical="center"/>
    </xf>
    <xf numFmtId="43" fontId="6" fillId="3" borderId="23" xfId="1" applyFont="1" applyFill="1" applyBorder="1" applyAlignment="1">
      <alignment horizontal="center" vertical="center"/>
    </xf>
    <xf numFmtId="43" fontId="6" fillId="4" borderId="30" xfId="1" applyFont="1" applyFill="1" applyBorder="1" applyAlignment="1">
      <alignment horizontal="center" vertical="center"/>
    </xf>
    <xf numFmtId="43" fontId="7" fillId="3" borderId="51" xfId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43" fontId="8" fillId="4" borderId="0" xfId="1" applyFont="1" applyFill="1" applyBorder="1"/>
    <xf numFmtId="0" fontId="0" fillId="4" borderId="0" xfId="0" applyFill="1" applyBorder="1"/>
    <xf numFmtId="0" fontId="6" fillId="0" borderId="62" xfId="0" applyFont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43" fontId="5" fillId="2" borderId="66" xfId="0" applyNumberFormat="1" applyFont="1" applyFill="1" applyBorder="1" applyAlignment="1" applyProtection="1">
      <alignment horizontal="center" vertical="center"/>
      <protection locked="0"/>
    </xf>
    <xf numFmtId="43" fontId="5" fillId="2" borderId="66" xfId="1" applyFont="1" applyFill="1" applyBorder="1" applyAlignment="1" applyProtection="1">
      <alignment horizontal="center" vertical="center"/>
      <protection locked="0"/>
    </xf>
    <xf numFmtId="43" fontId="6" fillId="3" borderId="68" xfId="1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 wrapText="1"/>
    </xf>
    <xf numFmtId="43" fontId="6" fillId="4" borderId="47" xfId="1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43" fontId="6" fillId="3" borderId="47" xfId="1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3" fontId="5" fillId="5" borderId="68" xfId="1" applyFont="1" applyFill="1" applyBorder="1" applyAlignment="1">
      <alignment horizontal="left" vertical="center"/>
    </xf>
    <xf numFmtId="0" fontId="6" fillId="4" borderId="69" xfId="0" applyFont="1" applyFill="1" applyBorder="1" applyAlignment="1">
      <alignment horizontal="center" vertical="center"/>
    </xf>
    <xf numFmtId="43" fontId="6" fillId="5" borderId="47" xfId="1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43" fontId="6" fillId="4" borderId="74" xfId="1" applyFont="1" applyFill="1" applyBorder="1" applyAlignment="1">
      <alignment horizontal="center" vertical="center"/>
    </xf>
    <xf numFmtId="43" fontId="6" fillId="4" borderId="75" xfId="1" applyFont="1" applyFill="1" applyBorder="1" applyAlignment="1">
      <alignment horizontal="center" vertical="center"/>
    </xf>
    <xf numFmtId="43" fontId="6" fillId="4" borderId="61" xfId="1" applyFont="1" applyFill="1" applyBorder="1" applyAlignment="1">
      <alignment horizontal="center" vertical="center"/>
    </xf>
    <xf numFmtId="43" fontId="6" fillId="3" borderId="47" xfId="1" applyFont="1" applyFill="1" applyBorder="1" applyAlignment="1">
      <alignment horizontal="center" vertical="center" wrapText="1"/>
    </xf>
    <xf numFmtId="43" fontId="5" fillId="5" borderId="47" xfId="1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/>
    </xf>
    <xf numFmtId="43" fontId="6" fillId="4" borderId="73" xfId="1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43" fontId="6" fillId="3" borderId="75" xfId="1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43" fontId="6" fillId="4" borderId="68" xfId="1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43" fontId="7" fillId="3" borderId="47" xfId="1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/>
    </xf>
    <xf numFmtId="43" fontId="6" fillId="4" borderId="79" xfId="1" applyFont="1" applyFill="1" applyBorder="1" applyAlignment="1">
      <alignment horizontal="center" vertical="center"/>
    </xf>
    <xf numFmtId="43" fontId="6" fillId="4" borderId="80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1" applyNumberFormat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left" vertical="center"/>
    </xf>
    <xf numFmtId="43" fontId="5" fillId="8" borderId="14" xfId="1" applyFont="1" applyFill="1" applyBorder="1" applyAlignment="1">
      <alignment horizontal="left" vertical="center"/>
    </xf>
    <xf numFmtId="43" fontId="6" fillId="8" borderId="30" xfId="1" applyFont="1" applyFill="1" applyBorder="1" applyAlignment="1">
      <alignment horizontal="center" vertical="center" wrapText="1"/>
    </xf>
    <xf numFmtId="43" fontId="6" fillId="8" borderId="68" xfId="1" applyFont="1" applyFill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horizontal="left" vertical="center"/>
      <protection locked="0"/>
    </xf>
    <xf numFmtId="43" fontId="5" fillId="8" borderId="4" xfId="1" applyFont="1" applyFill="1" applyBorder="1" applyAlignment="1">
      <alignment horizontal="left" vertical="center"/>
    </xf>
    <xf numFmtId="43" fontId="6" fillId="8" borderId="51" xfId="1" applyFont="1" applyFill="1" applyBorder="1" applyAlignment="1">
      <alignment horizontal="center" vertical="center"/>
    </xf>
    <xf numFmtId="43" fontId="6" fillId="8" borderId="47" xfId="1" applyFont="1" applyFill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43" fontId="6" fillId="8" borderId="51" xfId="1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46" xfId="0" applyFont="1" applyFill="1" applyBorder="1" applyAlignment="1" applyProtection="1">
      <alignment horizontal="left" vertical="center"/>
      <protection locked="0"/>
    </xf>
    <xf numFmtId="0" fontId="5" fillId="8" borderId="42" xfId="0" applyFont="1" applyFill="1" applyBorder="1" applyAlignment="1">
      <alignment horizontal="center" vertical="center"/>
    </xf>
    <xf numFmtId="43" fontId="5" fillId="8" borderId="42" xfId="1" applyFont="1" applyFill="1" applyBorder="1" applyAlignment="1">
      <alignment horizontal="left" vertical="center"/>
    </xf>
    <xf numFmtId="43" fontId="5" fillId="8" borderId="16" xfId="1" applyFont="1" applyFill="1" applyBorder="1" applyAlignment="1">
      <alignment horizontal="left" vertical="center"/>
    </xf>
    <xf numFmtId="43" fontId="5" fillId="8" borderId="51" xfId="1" applyFont="1" applyFill="1" applyBorder="1" applyAlignment="1">
      <alignment horizontal="center" vertical="center"/>
    </xf>
    <xf numFmtId="43" fontId="5" fillId="8" borderId="47" xfId="1" applyFont="1" applyFill="1" applyBorder="1" applyAlignment="1">
      <alignment horizontal="center" vertical="center"/>
    </xf>
    <xf numFmtId="43" fontId="5" fillId="8" borderId="28" xfId="1" applyFont="1" applyFill="1" applyBorder="1" applyAlignment="1">
      <alignment horizontal="center" vertical="center" wrapText="1"/>
    </xf>
    <xf numFmtId="43" fontId="5" fillId="8" borderId="73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/>
    </xf>
    <xf numFmtId="43" fontId="5" fillId="8" borderId="47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6" fillId="9" borderId="69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43" fontId="6" fillId="9" borderId="4" xfId="1" applyFont="1" applyFill="1" applyBorder="1" applyAlignment="1">
      <alignment horizontal="left" vertical="center"/>
    </xf>
    <xf numFmtId="43" fontId="6" fillId="9" borderId="14" xfId="1" applyFont="1" applyFill="1" applyBorder="1" applyAlignment="1">
      <alignment horizontal="left" vertical="center"/>
    </xf>
    <xf numFmtId="43" fontId="6" fillId="9" borderId="51" xfId="1" applyFont="1" applyFill="1" applyBorder="1" applyAlignment="1">
      <alignment horizontal="center" vertical="center"/>
    </xf>
    <xf numFmtId="43" fontId="6" fillId="9" borderId="47" xfId="1" applyFont="1" applyFill="1" applyBorder="1" applyAlignment="1">
      <alignment horizontal="center" vertical="center"/>
    </xf>
    <xf numFmtId="0" fontId="6" fillId="9" borderId="69" xfId="0" applyFont="1" applyFill="1" applyBorder="1" applyAlignment="1">
      <alignment horizontal="center" vertical="center" wrapText="1"/>
    </xf>
    <xf numFmtId="43" fontId="6" fillId="9" borderId="51" xfId="1" applyFont="1" applyFill="1" applyBorder="1" applyAlignment="1">
      <alignment horizontal="center" vertical="center" wrapText="1"/>
    </xf>
    <xf numFmtId="43" fontId="6" fillId="9" borderId="2" xfId="1" applyFont="1" applyFill="1" applyBorder="1" applyAlignment="1">
      <alignment horizontal="center" vertical="center" wrapText="1"/>
    </xf>
    <xf numFmtId="43" fontId="6" fillId="9" borderId="2" xfId="1" applyFont="1" applyFill="1" applyBorder="1" applyAlignment="1">
      <alignment horizontal="center" vertical="center"/>
    </xf>
    <xf numFmtId="43" fontId="6" fillId="9" borderId="2" xfId="1" applyFont="1" applyFill="1" applyBorder="1" applyAlignment="1">
      <alignment horizontal="left" vertical="center" wrapText="1"/>
    </xf>
    <xf numFmtId="0" fontId="6" fillId="9" borderId="60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 applyProtection="1">
      <alignment horizontal="left" vertical="center"/>
      <protection locked="0"/>
    </xf>
    <xf numFmtId="0" fontId="6" fillId="9" borderId="44" xfId="0" applyFont="1" applyFill="1" applyBorder="1" applyAlignment="1">
      <alignment horizontal="center" vertical="center"/>
    </xf>
    <xf numFmtId="43" fontId="6" fillId="9" borderId="22" xfId="1" applyFont="1" applyFill="1" applyBorder="1" applyAlignment="1">
      <alignment horizontal="left" vertical="center"/>
    </xf>
    <xf numFmtId="43" fontId="6" fillId="9" borderId="5" xfId="1" applyFont="1" applyFill="1" applyBorder="1" applyAlignment="1">
      <alignment horizontal="left" vertical="center"/>
    </xf>
    <xf numFmtId="43" fontId="6" fillId="9" borderId="29" xfId="1" applyFont="1" applyFill="1" applyBorder="1" applyAlignment="1">
      <alignment horizontal="left" vertical="center"/>
    </xf>
    <xf numFmtId="0" fontId="6" fillId="9" borderId="2" xfId="0" applyFont="1" applyFill="1" applyBorder="1" applyAlignment="1" applyProtection="1">
      <alignment horizontal="left" vertical="center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/>
    </xf>
    <xf numFmtId="43" fontId="6" fillId="9" borderId="28" xfId="1" applyFont="1" applyFill="1" applyBorder="1" applyAlignment="1">
      <alignment horizontal="center" vertical="center"/>
    </xf>
    <xf numFmtId="43" fontId="6" fillId="9" borderId="73" xfId="1" applyFont="1" applyFill="1" applyBorder="1" applyAlignment="1">
      <alignment horizontal="center" vertical="center" wrapText="1"/>
    </xf>
    <xf numFmtId="43" fontId="6" fillId="9" borderId="30" xfId="1" applyFont="1" applyFill="1" applyBorder="1" applyAlignment="1">
      <alignment horizontal="center" vertical="center"/>
    </xf>
    <xf numFmtId="43" fontId="6" fillId="9" borderId="68" xfId="1" applyFont="1" applyFill="1" applyBorder="1" applyAlignment="1">
      <alignment horizontal="center" vertical="center"/>
    </xf>
    <xf numFmtId="0" fontId="6" fillId="9" borderId="7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43" fontId="6" fillId="9" borderId="6" xfId="1" applyFont="1" applyFill="1" applyBorder="1" applyAlignment="1">
      <alignment horizontal="left" vertical="center"/>
    </xf>
    <xf numFmtId="43" fontId="6" fillId="9" borderId="31" xfId="1" applyFont="1" applyFill="1" applyBorder="1" applyAlignment="1">
      <alignment horizontal="left" vertical="center"/>
    </xf>
    <xf numFmtId="43" fontId="6" fillId="9" borderId="18" xfId="1" applyFont="1" applyFill="1" applyBorder="1" applyAlignment="1">
      <alignment horizontal="left" vertical="center"/>
    </xf>
    <xf numFmtId="43" fontId="6" fillId="9" borderId="68" xfId="1" applyFont="1" applyFill="1" applyBorder="1" applyAlignment="1">
      <alignment horizontal="center" vertical="center" wrapText="1"/>
    </xf>
    <xf numFmtId="43" fontId="6" fillId="9" borderId="47" xfId="1" applyFont="1" applyFill="1" applyBorder="1" applyAlignment="1">
      <alignment horizontal="center" vertical="center" wrapText="1"/>
    </xf>
    <xf numFmtId="0" fontId="5" fillId="7" borderId="64" xfId="0" applyFont="1" applyFill="1" applyBorder="1" applyAlignment="1" applyProtection="1">
      <alignment vertical="center"/>
      <protection locked="0"/>
    </xf>
    <xf numFmtId="0" fontId="5" fillId="7" borderId="8" xfId="0" applyFont="1" applyFill="1" applyBorder="1" applyAlignment="1" applyProtection="1">
      <alignment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5" fillId="7" borderId="8" xfId="1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43" fontId="5" fillId="7" borderId="12" xfId="1" applyFont="1" applyFill="1" applyBorder="1" applyAlignment="1">
      <alignment horizontal="left" vertical="center"/>
    </xf>
    <xf numFmtId="43" fontId="5" fillId="7" borderId="49" xfId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textRotation="90"/>
    </xf>
    <xf numFmtId="0" fontId="6" fillId="5" borderId="60" xfId="0" applyFont="1" applyFill="1" applyBorder="1" applyAlignment="1">
      <alignment horizontal="center" vertical="center" textRotation="90"/>
    </xf>
    <xf numFmtId="0" fontId="6" fillId="5" borderId="56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56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5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DE9D9"/>
      <color rgb="FFF2DCDB"/>
      <color rgb="FFCCFFFF"/>
      <color rgb="FF0000FF"/>
      <color rgb="FFCCFFCC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6"/>
  <sheetViews>
    <sheetView tabSelected="1" topLeftCell="A115" zoomScaleNormal="100" zoomScaleSheetLayoutView="90" workbookViewId="0">
      <selection activeCell="I146" sqref="I146"/>
    </sheetView>
  </sheetViews>
  <sheetFormatPr defaultRowHeight="15" x14ac:dyDescent="0.25"/>
  <cols>
    <col min="1" max="1" width="5.28515625" style="16" bestFit="1" customWidth="1"/>
    <col min="2" max="2" width="7.5703125" style="16" customWidth="1"/>
    <col min="3" max="3" width="43.5703125" style="17" customWidth="1"/>
    <col min="4" max="4" width="5.85546875" style="16" customWidth="1"/>
    <col min="5" max="9" width="19.42578125" style="16" customWidth="1"/>
    <col min="10" max="10" width="19.42578125" style="18" customWidth="1"/>
    <col min="11" max="11" width="16.5703125" style="1" customWidth="1"/>
    <col min="12" max="12" width="18" style="1" customWidth="1"/>
    <col min="13" max="13" width="9.140625" style="1"/>
    <col min="14" max="14" width="10.5703125" style="1" bestFit="1" customWidth="1"/>
    <col min="15" max="36" width="9.140625" style="1"/>
  </cols>
  <sheetData>
    <row r="1" spans="1:36" ht="26.25" customHeight="1" thickBot="1" x14ac:dyDescent="0.3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19"/>
      <c r="L1" s="20"/>
      <c r="AI1"/>
      <c r="AJ1"/>
    </row>
    <row r="2" spans="1:36" ht="26.25" customHeight="1" x14ac:dyDescent="0.25">
      <c r="A2" s="238" t="s">
        <v>0</v>
      </c>
      <c r="B2" s="240" t="s">
        <v>1</v>
      </c>
      <c r="C2" s="242" t="s">
        <v>2</v>
      </c>
      <c r="D2" s="244" t="s">
        <v>3</v>
      </c>
      <c r="E2" s="246">
        <v>2025</v>
      </c>
      <c r="F2" s="246"/>
      <c r="G2" s="246"/>
      <c r="H2" s="246"/>
      <c r="I2" s="246"/>
      <c r="J2" s="247"/>
      <c r="K2" s="233">
        <v>2026</v>
      </c>
      <c r="L2" s="235">
        <v>2027</v>
      </c>
      <c r="AI2"/>
      <c r="AJ2"/>
    </row>
    <row r="3" spans="1:36" ht="30" x14ac:dyDescent="0.25">
      <c r="A3" s="239"/>
      <c r="B3" s="241"/>
      <c r="C3" s="243"/>
      <c r="D3" s="245"/>
      <c r="E3" s="231" t="s">
        <v>58</v>
      </c>
      <c r="F3" s="231" t="s">
        <v>4</v>
      </c>
      <c r="G3" s="231" t="s">
        <v>5</v>
      </c>
      <c r="H3" s="231" t="s">
        <v>6</v>
      </c>
      <c r="I3" s="231" t="s">
        <v>7</v>
      </c>
      <c r="J3" s="232" t="s">
        <v>8</v>
      </c>
      <c r="K3" s="234"/>
      <c r="L3" s="236"/>
      <c r="M3" s="5"/>
      <c r="N3" s="5"/>
      <c r="AI3"/>
      <c r="AJ3"/>
    </row>
    <row r="4" spans="1:36" s="6" customFormat="1" ht="11.25" customHeight="1" x14ac:dyDescent="0.25">
      <c r="A4" s="123" t="s">
        <v>9</v>
      </c>
      <c r="B4" s="118" t="s">
        <v>10</v>
      </c>
      <c r="C4" s="118" t="s">
        <v>11</v>
      </c>
      <c r="D4" s="118" t="s">
        <v>12</v>
      </c>
      <c r="E4" s="118" t="s">
        <v>13</v>
      </c>
      <c r="F4" s="118" t="s">
        <v>14</v>
      </c>
      <c r="G4" s="118" t="s">
        <v>15</v>
      </c>
      <c r="H4" s="118" t="s">
        <v>16</v>
      </c>
      <c r="I4" s="118" t="s">
        <v>17</v>
      </c>
      <c r="J4" s="119" t="s">
        <v>18</v>
      </c>
      <c r="K4" s="120" t="s">
        <v>19</v>
      </c>
      <c r="L4" s="124" t="s">
        <v>60</v>
      </c>
      <c r="M4" s="3"/>
      <c r="N4" s="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6" s="4" customFormat="1" ht="19.5" customHeight="1" x14ac:dyDescent="0.25">
      <c r="A5" s="224"/>
      <c r="B5" s="225"/>
      <c r="C5" s="226" t="s">
        <v>20</v>
      </c>
      <c r="D5" s="227"/>
      <c r="E5" s="228"/>
      <c r="F5" s="225"/>
      <c r="G5" s="225"/>
      <c r="H5" s="226"/>
      <c r="I5" s="227"/>
      <c r="J5" s="229">
        <f>J6+J7</f>
        <v>6512368</v>
      </c>
      <c r="K5" s="230">
        <f>K6+K7</f>
        <v>6775297</v>
      </c>
      <c r="L5" s="230">
        <f>L6+L7</f>
        <v>7044437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6" s="4" customFormat="1" ht="19.5" customHeight="1" x14ac:dyDescent="0.25">
      <c r="A6" s="125"/>
      <c r="B6" s="7"/>
      <c r="C6" s="7" t="s">
        <v>27</v>
      </c>
      <c r="D6" s="8"/>
      <c r="E6" s="52">
        <f>E8+E14+E23+E29+E35+E42+E48+E57+E63+E69+E75+E81+E84+E93+E102+E108+E117</f>
        <v>3270740</v>
      </c>
      <c r="F6" s="52">
        <f>F8+F14+F23+F29+F35+F42+F48+F57+F63+F69+F75+F81+F84+F93+F102+F108+F117</f>
        <v>600000</v>
      </c>
      <c r="G6" s="52">
        <f>G8+G14+G23+G29+G35+G42+G48+G57+G63+G69+G75+G81+G84+G93+G102+G108+G117</f>
        <v>130000</v>
      </c>
      <c r="H6" s="52">
        <f>H9+H36</f>
        <v>93843</v>
      </c>
      <c r="I6" s="52">
        <f>I8+I14+I23+I29+I35+I42+I48+I57+I63+I69+I75+I81+I84+I93+I102+I108+I117</f>
        <v>2311628</v>
      </c>
      <c r="J6" s="21">
        <f>E6+F6+G6+H6+I6</f>
        <v>6406211</v>
      </c>
      <c r="K6" s="102">
        <v>6663832</v>
      </c>
      <c r="L6" s="126">
        <v>6927399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6" s="4" customFormat="1" ht="19.5" customHeight="1" x14ac:dyDescent="0.25">
      <c r="A7" s="125"/>
      <c r="B7" s="7"/>
      <c r="C7" s="7" t="s">
        <v>28</v>
      </c>
      <c r="D7" s="8"/>
      <c r="E7" s="53">
        <f>E10</f>
        <v>0</v>
      </c>
      <c r="F7" s="53">
        <f>F10</f>
        <v>0</v>
      </c>
      <c r="G7" s="53">
        <f>G10</f>
        <v>0</v>
      </c>
      <c r="H7" s="53">
        <f>H10</f>
        <v>106157</v>
      </c>
      <c r="I7" s="53">
        <f>I10</f>
        <v>0</v>
      </c>
      <c r="J7" s="21">
        <f>H7</f>
        <v>106157</v>
      </c>
      <c r="K7" s="102">
        <v>111465</v>
      </c>
      <c r="L7" s="127">
        <v>117038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6" ht="18" customHeight="1" x14ac:dyDescent="0.25">
      <c r="A8" s="159">
        <v>160</v>
      </c>
      <c r="B8" s="160"/>
      <c r="C8" s="161" t="s">
        <v>21</v>
      </c>
      <c r="D8" s="162"/>
      <c r="E8" s="163">
        <f>E9+E10</f>
        <v>72000</v>
      </c>
      <c r="F8" s="163">
        <f t="shared" ref="F8" si="0">F9+F10</f>
        <v>30000</v>
      </c>
      <c r="G8" s="163">
        <f t="shared" ref="G8" si="1">G9+G10</f>
        <v>0</v>
      </c>
      <c r="H8" s="163">
        <f>H9+H10</f>
        <v>190000</v>
      </c>
      <c r="I8" s="163">
        <f t="shared" ref="I8" si="2">I9+I10</f>
        <v>0</v>
      </c>
      <c r="J8" s="164">
        <f>E8+F8+G8+H8+I8</f>
        <v>292000</v>
      </c>
      <c r="K8" s="165">
        <v>317000</v>
      </c>
      <c r="L8" s="166">
        <v>346800</v>
      </c>
      <c r="AA8"/>
      <c r="AB8"/>
      <c r="AC8"/>
      <c r="AD8"/>
      <c r="AE8"/>
      <c r="AF8"/>
      <c r="AG8"/>
      <c r="AH8"/>
      <c r="AI8"/>
      <c r="AJ8"/>
    </row>
    <row r="9" spans="1:36" ht="18" customHeight="1" x14ac:dyDescent="0.25">
      <c r="A9" s="129"/>
      <c r="B9" s="9"/>
      <c r="C9" s="10" t="s">
        <v>27</v>
      </c>
      <c r="D9" s="9"/>
      <c r="E9" s="22">
        <f>E12</f>
        <v>72000</v>
      </c>
      <c r="F9" s="22">
        <f>F12</f>
        <v>30000</v>
      </c>
      <c r="G9" s="22">
        <f t="shared" ref="G9:I9" si="3">G12</f>
        <v>0</v>
      </c>
      <c r="H9" s="22">
        <f>H12</f>
        <v>83843</v>
      </c>
      <c r="I9" s="22">
        <f t="shared" si="3"/>
        <v>0</v>
      </c>
      <c r="J9" s="39">
        <f t="shared" ref="J9:J62" si="4">E9+F9+G9+H9+I9</f>
        <v>185843</v>
      </c>
      <c r="K9" s="104"/>
      <c r="L9" s="130"/>
      <c r="AA9"/>
      <c r="AB9"/>
      <c r="AC9"/>
      <c r="AD9"/>
      <c r="AE9"/>
      <c r="AF9"/>
      <c r="AG9"/>
      <c r="AH9"/>
      <c r="AI9"/>
      <c r="AJ9"/>
    </row>
    <row r="10" spans="1:36" ht="18" customHeight="1" x14ac:dyDescent="0.25">
      <c r="A10" s="129"/>
      <c r="B10" s="9"/>
      <c r="C10" s="10" t="s">
        <v>28</v>
      </c>
      <c r="D10" s="9"/>
      <c r="E10" s="22">
        <f>E13</f>
        <v>0</v>
      </c>
      <c r="F10" s="22">
        <f t="shared" ref="F10:I10" si="5">F13</f>
        <v>0</v>
      </c>
      <c r="G10" s="22">
        <f t="shared" si="5"/>
        <v>0</v>
      </c>
      <c r="H10" s="22">
        <f>H13</f>
        <v>106157</v>
      </c>
      <c r="I10" s="22">
        <f t="shared" si="5"/>
        <v>0</v>
      </c>
      <c r="J10" s="39">
        <f>E10+F10+G10+H10+I10</f>
        <v>106157</v>
      </c>
      <c r="K10" s="104"/>
      <c r="L10" s="130"/>
      <c r="AA10"/>
      <c r="AB10"/>
      <c r="AC10"/>
      <c r="AD10"/>
      <c r="AE10"/>
      <c r="AF10"/>
      <c r="AG10"/>
      <c r="AH10"/>
      <c r="AI10"/>
      <c r="AJ10"/>
    </row>
    <row r="11" spans="1:36" s="1" customFormat="1" ht="18" customHeight="1" x14ac:dyDescent="0.25">
      <c r="A11" s="189"/>
      <c r="B11" s="12">
        <v>16038</v>
      </c>
      <c r="C11" s="29" t="s">
        <v>21</v>
      </c>
      <c r="D11" s="12"/>
      <c r="E11" s="27">
        <f>E12+E13</f>
        <v>72000</v>
      </c>
      <c r="F11" s="27">
        <f t="shared" ref="F11:I11" si="6">F12+F13</f>
        <v>30000</v>
      </c>
      <c r="G11" s="27">
        <f t="shared" si="6"/>
        <v>0</v>
      </c>
      <c r="H11" s="27">
        <f t="shared" si="6"/>
        <v>190000</v>
      </c>
      <c r="I11" s="27">
        <f t="shared" si="6"/>
        <v>0</v>
      </c>
      <c r="J11" s="39">
        <f t="shared" si="4"/>
        <v>292000</v>
      </c>
      <c r="K11" s="105"/>
      <c r="L11" s="132"/>
    </row>
    <row r="12" spans="1:36" ht="18" customHeight="1" x14ac:dyDescent="0.25">
      <c r="A12" s="129"/>
      <c r="B12" s="9"/>
      <c r="C12" s="10" t="s">
        <v>27</v>
      </c>
      <c r="D12" s="9"/>
      <c r="E12" s="22">
        <v>72000</v>
      </c>
      <c r="F12" s="23">
        <v>30000</v>
      </c>
      <c r="G12" s="24">
        <v>0</v>
      </c>
      <c r="H12" s="121">
        <v>83843</v>
      </c>
      <c r="I12" s="24"/>
      <c r="J12" s="39">
        <f>E12+F12+G12+H13+I12</f>
        <v>208157</v>
      </c>
      <c r="K12" s="104"/>
      <c r="L12" s="130"/>
      <c r="N12" s="28"/>
      <c r="AA12"/>
      <c r="AB12"/>
      <c r="AC12"/>
      <c r="AD12"/>
      <c r="AE12"/>
      <c r="AF12"/>
      <c r="AG12"/>
      <c r="AH12"/>
      <c r="AI12"/>
      <c r="AJ12"/>
    </row>
    <row r="13" spans="1:36" ht="18" customHeight="1" x14ac:dyDescent="0.25">
      <c r="A13" s="129"/>
      <c r="B13" s="9"/>
      <c r="C13" s="10" t="s">
        <v>28</v>
      </c>
      <c r="D13" s="9"/>
      <c r="E13" s="22"/>
      <c r="F13" s="23"/>
      <c r="G13" s="61"/>
      <c r="H13" s="25">
        <v>106157</v>
      </c>
      <c r="I13" s="24"/>
      <c r="J13" s="39">
        <f>SUM(E13:I13)</f>
        <v>106157</v>
      </c>
      <c r="K13" s="104"/>
      <c r="L13" s="130"/>
      <c r="AA13"/>
      <c r="AB13"/>
      <c r="AC13"/>
      <c r="AD13"/>
      <c r="AE13"/>
      <c r="AF13"/>
      <c r="AG13"/>
      <c r="AH13"/>
      <c r="AI13"/>
      <c r="AJ13"/>
    </row>
    <row r="14" spans="1:36" s="1" customFormat="1" ht="18" customHeight="1" x14ac:dyDescent="0.25">
      <c r="A14" s="133">
        <v>163</v>
      </c>
      <c r="B14" s="158">
        <v>16338</v>
      </c>
      <c r="C14" s="48" t="s">
        <v>22</v>
      </c>
      <c r="D14" s="47"/>
      <c r="E14" s="37">
        <f>E15+E16</f>
        <v>271000</v>
      </c>
      <c r="F14" s="37">
        <f t="shared" ref="F14:I14" si="7">F15+F16</f>
        <v>150000</v>
      </c>
      <c r="G14" s="37">
        <f t="shared" si="7"/>
        <v>60000</v>
      </c>
      <c r="H14" s="37">
        <f t="shared" si="7"/>
        <v>0</v>
      </c>
      <c r="I14" s="37">
        <f t="shared" si="7"/>
        <v>78000</v>
      </c>
      <c r="J14" s="46">
        <f t="shared" si="4"/>
        <v>559000</v>
      </c>
      <c r="K14" s="106">
        <f>K17+K20</f>
        <v>515850</v>
      </c>
      <c r="L14" s="134">
        <f>L17+L20</f>
        <v>590043</v>
      </c>
    </row>
    <row r="15" spans="1:36" s="1" customFormat="1" ht="18" customHeight="1" x14ac:dyDescent="0.25">
      <c r="A15" s="135"/>
      <c r="B15" s="9"/>
      <c r="C15" s="10" t="s">
        <v>27</v>
      </c>
      <c r="D15" s="9"/>
      <c r="E15" s="62">
        <f>E18+E21</f>
        <v>271000</v>
      </c>
      <c r="F15" s="63">
        <f>F18+F21</f>
        <v>150000</v>
      </c>
      <c r="G15" s="63">
        <f t="shared" ref="G15:I15" si="8">G18+G21</f>
        <v>60000</v>
      </c>
      <c r="H15" s="63">
        <f t="shared" si="8"/>
        <v>0</v>
      </c>
      <c r="I15" s="63">
        <f t="shared" si="8"/>
        <v>78000</v>
      </c>
      <c r="J15" s="40">
        <f t="shared" si="4"/>
        <v>559000</v>
      </c>
      <c r="K15" s="107"/>
      <c r="L15" s="130"/>
    </row>
    <row r="16" spans="1:36" s="1" customFormat="1" ht="18" customHeight="1" x14ac:dyDescent="0.25">
      <c r="A16" s="135"/>
      <c r="B16" s="9"/>
      <c r="C16" s="10" t="s">
        <v>28</v>
      </c>
      <c r="D16" s="9"/>
      <c r="E16" s="22"/>
      <c r="F16" s="64"/>
      <c r="G16" s="64"/>
      <c r="H16" s="65"/>
      <c r="I16" s="64"/>
      <c r="J16" s="39">
        <f t="shared" si="4"/>
        <v>0</v>
      </c>
      <c r="K16" s="107"/>
      <c r="L16" s="130"/>
    </row>
    <row r="17" spans="1:26" s="2" customFormat="1" ht="18" customHeight="1" x14ac:dyDescent="0.25">
      <c r="A17" s="189"/>
      <c r="B17" s="190">
        <v>16338</v>
      </c>
      <c r="C17" s="191" t="s">
        <v>23</v>
      </c>
      <c r="D17" s="190"/>
      <c r="E17" s="192">
        <f>E18+E19</f>
        <v>260000</v>
      </c>
      <c r="F17" s="192">
        <f t="shared" ref="F17:I17" si="9">F18+F19</f>
        <v>150000</v>
      </c>
      <c r="G17" s="192">
        <f t="shared" si="9"/>
        <v>60000</v>
      </c>
      <c r="H17" s="192">
        <f t="shared" si="9"/>
        <v>0</v>
      </c>
      <c r="I17" s="192">
        <f t="shared" si="9"/>
        <v>78000</v>
      </c>
      <c r="J17" s="193">
        <f t="shared" si="4"/>
        <v>548000</v>
      </c>
      <c r="K17" s="194">
        <v>503850</v>
      </c>
      <c r="L17" s="195">
        <v>575043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" customFormat="1" ht="18" customHeight="1" x14ac:dyDescent="0.25">
      <c r="A18" s="135"/>
      <c r="B18" s="9"/>
      <c r="C18" s="10" t="s">
        <v>27</v>
      </c>
      <c r="D18" s="9"/>
      <c r="E18" s="22">
        <v>260000</v>
      </c>
      <c r="F18" s="24">
        <v>150000</v>
      </c>
      <c r="G18" s="24">
        <v>60000</v>
      </c>
      <c r="H18" s="25">
        <v>0</v>
      </c>
      <c r="I18" s="24">
        <v>78000</v>
      </c>
      <c r="J18" s="39">
        <f t="shared" si="4"/>
        <v>548000</v>
      </c>
      <c r="K18" s="107"/>
      <c r="L18" s="130"/>
    </row>
    <row r="19" spans="1:26" s="1" customFormat="1" ht="18" customHeight="1" x14ac:dyDescent="0.25">
      <c r="A19" s="135"/>
      <c r="B19" s="9"/>
      <c r="C19" s="10" t="s">
        <v>28</v>
      </c>
      <c r="D19" s="9"/>
      <c r="E19" s="22"/>
      <c r="F19" s="24"/>
      <c r="G19" s="24"/>
      <c r="H19" s="25"/>
      <c r="I19" s="24"/>
      <c r="J19" s="39">
        <f t="shared" si="4"/>
        <v>0</v>
      </c>
      <c r="K19" s="107"/>
      <c r="L19" s="130"/>
    </row>
    <row r="20" spans="1:26" s="2" customFormat="1" ht="18" customHeight="1" x14ac:dyDescent="0.25">
      <c r="A20" s="196"/>
      <c r="B20" s="190">
        <v>16578</v>
      </c>
      <c r="C20" s="191" t="s">
        <v>24</v>
      </c>
      <c r="D20" s="190"/>
      <c r="E20" s="192">
        <f>SUM(E21:E22)</f>
        <v>11000</v>
      </c>
      <c r="F20" s="192">
        <f>SUM(F21:F22)</f>
        <v>0</v>
      </c>
      <c r="G20" s="192">
        <f>SUM(G21:G22)</f>
        <v>0</v>
      </c>
      <c r="H20" s="192">
        <f>SUM(H21:H22)</f>
        <v>0</v>
      </c>
      <c r="I20" s="192">
        <f>SUM(I21:I22)</f>
        <v>0</v>
      </c>
      <c r="J20" s="193">
        <f>E20+F20+G20+H20+I20</f>
        <v>11000</v>
      </c>
      <c r="K20" s="197">
        <v>12000</v>
      </c>
      <c r="L20" s="195">
        <v>15000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8" customHeight="1" x14ac:dyDescent="0.25">
      <c r="A21" s="129"/>
      <c r="B21" s="9"/>
      <c r="C21" s="10" t="s">
        <v>27</v>
      </c>
      <c r="D21" s="9"/>
      <c r="E21" s="22">
        <v>11000</v>
      </c>
      <c r="F21" s="23">
        <v>0</v>
      </c>
      <c r="G21" s="24">
        <v>0</v>
      </c>
      <c r="H21" s="25">
        <v>0</v>
      </c>
      <c r="I21" s="24">
        <v>0</v>
      </c>
      <c r="J21" s="39">
        <f t="shared" si="4"/>
        <v>11000</v>
      </c>
      <c r="K21" s="104"/>
      <c r="L21" s="13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8" customHeight="1" x14ac:dyDescent="0.25">
      <c r="A22" s="129"/>
      <c r="B22" s="9"/>
      <c r="C22" s="10" t="s">
        <v>28</v>
      </c>
      <c r="D22" s="9"/>
      <c r="E22" s="22"/>
      <c r="F22" s="23"/>
      <c r="G22" s="24"/>
      <c r="H22" s="25"/>
      <c r="I22" s="24"/>
      <c r="J22" s="39">
        <f t="shared" si="4"/>
        <v>0</v>
      </c>
      <c r="K22" s="104"/>
      <c r="L22" s="13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" customFormat="1" ht="18" customHeight="1" x14ac:dyDescent="0.25">
      <c r="A23" s="167">
        <v>166</v>
      </c>
      <c r="B23" s="158">
        <v>16674</v>
      </c>
      <c r="C23" s="168" t="s">
        <v>30</v>
      </c>
      <c r="D23" s="158"/>
      <c r="E23" s="169">
        <f>SUM(E24:E25)</f>
        <v>90000</v>
      </c>
      <c r="F23" s="169">
        <f>SUM(F24:F25)</f>
        <v>7000</v>
      </c>
      <c r="G23" s="169">
        <f>SUM(G24:G25)</f>
        <v>0</v>
      </c>
      <c r="H23" s="169">
        <f>SUM(H24:H25)</f>
        <v>0</v>
      </c>
      <c r="I23" s="169">
        <f>SUM(I24:I25)</f>
        <v>0</v>
      </c>
      <c r="J23" s="164">
        <f t="shared" si="4"/>
        <v>97000</v>
      </c>
      <c r="K23" s="170">
        <v>102000</v>
      </c>
      <c r="L23" s="171">
        <v>112000</v>
      </c>
    </row>
    <row r="24" spans="1:26" s="2" customFormat="1" ht="18" customHeight="1" x14ac:dyDescent="0.25">
      <c r="A24" s="129"/>
      <c r="B24" s="9"/>
      <c r="C24" s="66" t="s">
        <v>27</v>
      </c>
      <c r="D24" s="9"/>
      <c r="E24" s="22">
        <f>E27</f>
        <v>90000</v>
      </c>
      <c r="F24" s="22">
        <f t="shared" ref="F24:I24" si="10">F27</f>
        <v>7000</v>
      </c>
      <c r="G24" s="22">
        <f t="shared" si="10"/>
        <v>0</v>
      </c>
      <c r="H24" s="22">
        <f t="shared" si="10"/>
        <v>0</v>
      </c>
      <c r="I24" s="22">
        <f t="shared" si="10"/>
        <v>0</v>
      </c>
      <c r="J24" s="39">
        <f t="shared" si="4"/>
        <v>97000</v>
      </c>
      <c r="K24" s="104"/>
      <c r="L24" s="13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8" customHeight="1" x14ac:dyDescent="0.25">
      <c r="A25" s="129"/>
      <c r="B25" s="9"/>
      <c r="C25" s="66" t="s">
        <v>28</v>
      </c>
      <c r="D25" s="9"/>
      <c r="E25" s="22">
        <f>E28</f>
        <v>0</v>
      </c>
      <c r="F25" s="22">
        <f t="shared" ref="F25:I25" si="11">F28</f>
        <v>0</v>
      </c>
      <c r="G25" s="22">
        <f t="shared" si="11"/>
        <v>0</v>
      </c>
      <c r="H25" s="22">
        <f t="shared" si="11"/>
        <v>0</v>
      </c>
      <c r="I25" s="22">
        <f t="shared" si="11"/>
        <v>0</v>
      </c>
      <c r="J25" s="39">
        <f t="shared" si="4"/>
        <v>0</v>
      </c>
      <c r="K25" s="104"/>
      <c r="L25" s="1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" customFormat="1" ht="18" customHeight="1" x14ac:dyDescent="0.25">
      <c r="A26" s="131"/>
      <c r="B26" s="12">
        <v>16674</v>
      </c>
      <c r="C26" s="29" t="s">
        <v>30</v>
      </c>
      <c r="D26" s="12"/>
      <c r="E26" s="27">
        <f>E27+E28</f>
        <v>90000</v>
      </c>
      <c r="F26" s="27">
        <f t="shared" ref="F26:I26" si="12">F27+F28</f>
        <v>7000</v>
      </c>
      <c r="G26" s="27">
        <f t="shared" si="12"/>
        <v>0</v>
      </c>
      <c r="H26" s="27">
        <f t="shared" si="12"/>
        <v>0</v>
      </c>
      <c r="I26" s="27">
        <f t="shared" si="12"/>
        <v>0</v>
      </c>
      <c r="J26" s="39">
        <f t="shared" si="4"/>
        <v>97000</v>
      </c>
      <c r="K26" s="105"/>
      <c r="L26" s="132"/>
    </row>
    <row r="27" spans="1:26" s="1" customFormat="1" ht="18" customHeight="1" x14ac:dyDescent="0.25">
      <c r="A27" s="135"/>
      <c r="B27" s="9"/>
      <c r="C27" s="10" t="s">
        <v>27</v>
      </c>
      <c r="D27" s="9"/>
      <c r="E27" s="22">
        <v>90000</v>
      </c>
      <c r="F27" s="24">
        <v>7000</v>
      </c>
      <c r="G27" s="24">
        <v>0</v>
      </c>
      <c r="H27" s="25"/>
      <c r="I27" s="24">
        <v>0</v>
      </c>
      <c r="J27" s="39">
        <f t="shared" si="4"/>
        <v>97000</v>
      </c>
      <c r="K27" s="107"/>
      <c r="L27" s="130"/>
    </row>
    <row r="28" spans="1:26" s="1" customFormat="1" ht="18" customHeight="1" x14ac:dyDescent="0.25">
      <c r="A28" s="135"/>
      <c r="B28" s="9"/>
      <c r="C28" s="10" t="s">
        <v>28</v>
      </c>
      <c r="D28" s="9"/>
      <c r="E28" s="22"/>
      <c r="F28" s="24"/>
      <c r="G28" s="24"/>
      <c r="H28" s="25"/>
      <c r="I28" s="24"/>
      <c r="J28" s="39">
        <f t="shared" si="4"/>
        <v>0</v>
      </c>
      <c r="K28" s="107"/>
      <c r="L28" s="130"/>
    </row>
    <row r="29" spans="1:26" s="1" customFormat="1" ht="18" customHeight="1" x14ac:dyDescent="0.25">
      <c r="A29" s="133">
        <v>167</v>
      </c>
      <c r="B29" s="47">
        <v>16890</v>
      </c>
      <c r="C29" s="48" t="s">
        <v>25</v>
      </c>
      <c r="D29" s="47"/>
      <c r="E29" s="37">
        <f>SUM(E30:E31)</f>
        <v>30000</v>
      </c>
      <c r="F29" s="37">
        <f>SUM(F30:F31)</f>
        <v>0</v>
      </c>
      <c r="G29" s="37">
        <f>SUM(G30:G31)</f>
        <v>0</v>
      </c>
      <c r="H29" s="37">
        <f>SUM(H30:H31)</f>
        <v>0</v>
      </c>
      <c r="I29" s="37">
        <f>SUM(I30:I31)</f>
        <v>0</v>
      </c>
      <c r="J29" s="46">
        <f>E29+F29+G29+H29+I29</f>
        <v>30000</v>
      </c>
      <c r="K29" s="108">
        <v>31000</v>
      </c>
      <c r="L29" s="136">
        <v>35000</v>
      </c>
    </row>
    <row r="30" spans="1:26" s="1" customFormat="1" ht="18" customHeight="1" x14ac:dyDescent="0.25">
      <c r="A30" s="135"/>
      <c r="B30" s="9"/>
      <c r="C30" s="10" t="s">
        <v>27</v>
      </c>
      <c r="D30" s="9"/>
      <c r="E30" s="22">
        <f>E33</f>
        <v>30000</v>
      </c>
      <c r="F30" s="22">
        <f>F33</f>
        <v>0</v>
      </c>
      <c r="G30" s="22">
        <f>G33</f>
        <v>0</v>
      </c>
      <c r="H30" s="22">
        <f t="shared" ref="H30" si="13">H33</f>
        <v>0</v>
      </c>
      <c r="I30" s="22">
        <f>I33</f>
        <v>0</v>
      </c>
      <c r="J30" s="39">
        <f t="shared" si="4"/>
        <v>30000</v>
      </c>
      <c r="K30" s="107"/>
      <c r="L30" s="130"/>
    </row>
    <row r="31" spans="1:26" s="1" customFormat="1" ht="18" customHeight="1" x14ac:dyDescent="0.25">
      <c r="A31" s="135"/>
      <c r="B31" s="9"/>
      <c r="C31" s="10" t="s">
        <v>28</v>
      </c>
      <c r="D31" s="9"/>
      <c r="E31" s="22">
        <f>E34</f>
        <v>0</v>
      </c>
      <c r="F31" s="22">
        <f t="shared" ref="F31:I31" si="14">F34</f>
        <v>0</v>
      </c>
      <c r="G31" s="22">
        <f t="shared" si="14"/>
        <v>0</v>
      </c>
      <c r="H31" s="22">
        <f t="shared" si="14"/>
        <v>0</v>
      </c>
      <c r="I31" s="22">
        <f t="shared" si="14"/>
        <v>0</v>
      </c>
      <c r="J31" s="39">
        <f t="shared" si="4"/>
        <v>0</v>
      </c>
      <c r="K31" s="107"/>
      <c r="L31" s="130"/>
    </row>
    <row r="32" spans="1:26" s="2" customFormat="1" ht="18" customHeight="1" x14ac:dyDescent="0.25">
      <c r="A32" s="196"/>
      <c r="B32" s="190">
        <v>16890</v>
      </c>
      <c r="C32" s="191" t="s">
        <v>25</v>
      </c>
      <c r="D32" s="190"/>
      <c r="E32" s="192">
        <f>SUM(E33:E34)</f>
        <v>30000</v>
      </c>
      <c r="F32" s="198"/>
      <c r="G32" s="199"/>
      <c r="H32" s="200"/>
      <c r="I32" s="199"/>
      <c r="J32" s="193">
        <f t="shared" si="4"/>
        <v>30000</v>
      </c>
      <c r="K32" s="197"/>
      <c r="L32" s="19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" customFormat="1" ht="18" customHeight="1" x14ac:dyDescent="0.25">
      <c r="A33" s="135"/>
      <c r="B33" s="9"/>
      <c r="C33" s="10" t="s">
        <v>27</v>
      </c>
      <c r="D33" s="9"/>
      <c r="E33" s="22">
        <v>30000</v>
      </c>
      <c r="F33" s="24">
        <v>0</v>
      </c>
      <c r="G33" s="24">
        <v>0</v>
      </c>
      <c r="H33" s="25">
        <v>0</v>
      </c>
      <c r="I33" s="24">
        <v>0</v>
      </c>
      <c r="J33" s="39">
        <f t="shared" si="4"/>
        <v>30000</v>
      </c>
      <c r="K33" s="107"/>
      <c r="L33" s="130"/>
    </row>
    <row r="34" spans="1:26" s="1" customFormat="1" ht="18" customHeight="1" x14ac:dyDescent="0.25">
      <c r="A34" s="135"/>
      <c r="B34" s="9"/>
      <c r="C34" s="10" t="s">
        <v>28</v>
      </c>
      <c r="D34" s="9"/>
      <c r="E34" s="22"/>
      <c r="F34" s="24"/>
      <c r="G34" s="24"/>
      <c r="H34" s="25"/>
      <c r="I34" s="24"/>
      <c r="J34" s="39">
        <f t="shared" si="4"/>
        <v>0</v>
      </c>
      <c r="K34" s="107"/>
      <c r="L34" s="130"/>
    </row>
    <row r="35" spans="1:26" s="2" customFormat="1" ht="18" customHeight="1" x14ac:dyDescent="0.25">
      <c r="A35" s="172">
        <v>169</v>
      </c>
      <c r="B35" s="158">
        <v>16938</v>
      </c>
      <c r="C35" s="173" t="s">
        <v>31</v>
      </c>
      <c r="D35" s="158"/>
      <c r="E35" s="169">
        <f>SUM(E36:E37)</f>
        <v>143000</v>
      </c>
      <c r="F35" s="169">
        <f>SUM(F36:F37)</f>
        <v>3000</v>
      </c>
      <c r="G35" s="169">
        <f>SUM(G36:G37)</f>
        <v>0</v>
      </c>
      <c r="H35" s="169">
        <f>SUM(H36:H37)</f>
        <v>10000</v>
      </c>
      <c r="I35" s="169">
        <f>SUM(I36:I37)</f>
        <v>0</v>
      </c>
      <c r="J35" s="164">
        <f>SUM(E35:I35)</f>
        <v>156000</v>
      </c>
      <c r="K35" s="174">
        <v>156198</v>
      </c>
      <c r="L35" s="171">
        <v>176198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" customFormat="1" ht="18" customHeight="1" x14ac:dyDescent="0.25">
      <c r="A36" s="135"/>
      <c r="B36" s="9"/>
      <c r="C36" s="10" t="s">
        <v>27</v>
      </c>
      <c r="D36" s="9"/>
      <c r="E36" s="22">
        <f>E39</f>
        <v>143000</v>
      </c>
      <c r="F36" s="22">
        <f>F39</f>
        <v>3000</v>
      </c>
      <c r="G36" s="22">
        <f>G39</f>
        <v>0</v>
      </c>
      <c r="H36" s="22">
        <f>H39</f>
        <v>10000</v>
      </c>
      <c r="I36" s="22">
        <f>I39</f>
        <v>0</v>
      </c>
      <c r="J36" s="39">
        <f>SUM(E36:I36)</f>
        <v>156000</v>
      </c>
      <c r="K36" s="107"/>
      <c r="L36" s="130"/>
    </row>
    <row r="37" spans="1:26" s="1" customFormat="1" ht="18" customHeight="1" x14ac:dyDescent="0.25">
      <c r="A37" s="135"/>
      <c r="B37" s="9"/>
      <c r="C37" s="10" t="s">
        <v>28</v>
      </c>
      <c r="D37" s="9"/>
      <c r="E37" s="22">
        <f>E40</f>
        <v>0</v>
      </c>
      <c r="F37" s="22">
        <f>F40</f>
        <v>0</v>
      </c>
      <c r="G37" s="22">
        <f>G40</f>
        <v>0</v>
      </c>
      <c r="H37" s="22">
        <f t="shared" ref="H37" si="15">H40</f>
        <v>0</v>
      </c>
      <c r="I37" s="22">
        <f>I40</f>
        <v>0</v>
      </c>
      <c r="J37" s="39">
        <f>SUM(E37:I37)</f>
        <v>0</v>
      </c>
      <c r="K37" s="107"/>
      <c r="L37" s="130"/>
    </row>
    <row r="38" spans="1:26" s="2" customFormat="1" ht="18" customHeight="1" x14ac:dyDescent="0.25">
      <c r="A38" s="137"/>
      <c r="B38" s="12">
        <v>16938</v>
      </c>
      <c r="C38" s="13" t="s">
        <v>31</v>
      </c>
      <c r="D38" s="12"/>
      <c r="E38" s="27">
        <f>SUM(E39:E41)</f>
        <v>143000</v>
      </c>
      <c r="F38" s="27">
        <f>SUM(F39:F41)</f>
        <v>3000</v>
      </c>
      <c r="G38" s="27">
        <f>SUM(G39:G41)</f>
        <v>0</v>
      </c>
      <c r="H38" s="27">
        <f>SUM(H39:H41)</f>
        <v>10000</v>
      </c>
      <c r="I38" s="27">
        <f>SUM(I39:I41)</f>
        <v>0</v>
      </c>
      <c r="J38" s="39">
        <f t="shared" ref="J38:J39" si="16">SUM(E38:I38)</f>
        <v>156000</v>
      </c>
      <c r="K38" s="109"/>
      <c r="L38" s="13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" customFormat="1" ht="18" customHeight="1" x14ac:dyDescent="0.25">
      <c r="A39" s="135"/>
      <c r="B39" s="9"/>
      <c r="C39" s="10" t="s">
        <v>27</v>
      </c>
      <c r="D39" s="9"/>
      <c r="E39" s="22">
        <v>143000</v>
      </c>
      <c r="F39" s="24">
        <v>3000</v>
      </c>
      <c r="G39" s="24">
        <v>0</v>
      </c>
      <c r="H39" s="25">
        <v>10000</v>
      </c>
      <c r="I39" s="24">
        <v>0</v>
      </c>
      <c r="J39" s="39">
        <f t="shared" si="16"/>
        <v>156000</v>
      </c>
      <c r="K39" s="107"/>
      <c r="L39" s="130"/>
    </row>
    <row r="40" spans="1:26" s="1" customFormat="1" ht="18" customHeight="1" x14ac:dyDescent="0.25">
      <c r="A40" s="135"/>
      <c r="B40" s="9"/>
      <c r="C40" s="10" t="s">
        <v>28</v>
      </c>
      <c r="D40" s="9"/>
      <c r="E40" s="22"/>
      <c r="F40" s="24"/>
      <c r="G40" s="24"/>
      <c r="H40" s="25"/>
      <c r="I40" s="24"/>
      <c r="J40" s="39">
        <f>SUM(E40:I40)</f>
        <v>0</v>
      </c>
      <c r="K40" s="107"/>
      <c r="L40" s="130"/>
    </row>
    <row r="41" spans="1:26" s="1" customFormat="1" ht="18" customHeight="1" x14ac:dyDescent="0.25">
      <c r="A41" s="135"/>
      <c r="B41" s="9"/>
      <c r="C41" s="10" t="s">
        <v>29</v>
      </c>
      <c r="D41" s="9"/>
      <c r="E41" s="22"/>
      <c r="F41" s="24"/>
      <c r="G41" s="24"/>
      <c r="H41" s="25"/>
      <c r="I41" s="24"/>
      <c r="J41" s="39">
        <f>SUM(E41:I41)</f>
        <v>0</v>
      </c>
      <c r="K41" s="107"/>
      <c r="L41" s="130"/>
    </row>
    <row r="42" spans="1:26" s="2" customFormat="1" ht="18" customHeight="1" x14ac:dyDescent="0.25">
      <c r="A42" s="138">
        <v>175</v>
      </c>
      <c r="B42" s="47">
        <v>17538</v>
      </c>
      <c r="C42" s="50" t="s">
        <v>32</v>
      </c>
      <c r="D42" s="47"/>
      <c r="E42" s="37">
        <f>SUM(E43:E44)</f>
        <v>122000</v>
      </c>
      <c r="F42" s="37">
        <f>SUM(F43:F44)</f>
        <v>0</v>
      </c>
      <c r="G42" s="37">
        <f>SUM(G43:G44)</f>
        <v>0</v>
      </c>
      <c r="H42" s="37">
        <f>SUM(H43:H44)</f>
        <v>0</v>
      </c>
      <c r="I42" s="37">
        <f>SUM(I43:I44)</f>
        <v>0</v>
      </c>
      <c r="J42" s="46">
        <f>SUM(E42:I42)</f>
        <v>122000</v>
      </c>
      <c r="K42" s="110">
        <v>911157</v>
      </c>
      <c r="L42" s="101">
        <v>609156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" customFormat="1" ht="18" customHeight="1" x14ac:dyDescent="0.25">
      <c r="A43" s="135"/>
      <c r="B43" s="9"/>
      <c r="C43" s="10" t="s">
        <v>27</v>
      </c>
      <c r="D43" s="9"/>
      <c r="E43" s="22">
        <f>E46</f>
        <v>122000</v>
      </c>
      <c r="F43" s="22">
        <f>F46</f>
        <v>0</v>
      </c>
      <c r="G43" s="22">
        <f>G46</f>
        <v>0</v>
      </c>
      <c r="H43" s="22">
        <f>H46</f>
        <v>0</v>
      </c>
      <c r="I43" s="22">
        <f>I46</f>
        <v>0</v>
      </c>
      <c r="J43" s="39">
        <f>SUM(E43:I43)</f>
        <v>122000</v>
      </c>
      <c r="K43" s="107"/>
      <c r="L43" s="130"/>
    </row>
    <row r="44" spans="1:26" s="1" customFormat="1" ht="18" customHeight="1" x14ac:dyDescent="0.25">
      <c r="A44" s="135"/>
      <c r="B44" s="9"/>
      <c r="C44" s="10" t="s">
        <v>28</v>
      </c>
      <c r="D44" s="9"/>
      <c r="E44" s="22">
        <f>E47</f>
        <v>0</v>
      </c>
      <c r="F44" s="22">
        <f t="shared" ref="F44:I44" si="17">F47</f>
        <v>0</v>
      </c>
      <c r="G44" s="22">
        <f t="shared" si="17"/>
        <v>0</v>
      </c>
      <c r="H44" s="22">
        <f t="shared" si="17"/>
        <v>0</v>
      </c>
      <c r="I44" s="22">
        <f t="shared" si="17"/>
        <v>0</v>
      </c>
      <c r="J44" s="39">
        <f>SUM(E44:I44)</f>
        <v>0</v>
      </c>
      <c r="K44" s="107"/>
      <c r="L44" s="130"/>
    </row>
    <row r="45" spans="1:26" s="1" customFormat="1" ht="18" customHeight="1" x14ac:dyDescent="0.25">
      <c r="A45" s="201"/>
      <c r="B45" s="202">
        <v>17835</v>
      </c>
      <c r="C45" s="203" t="s">
        <v>33</v>
      </c>
      <c r="D45" s="204"/>
      <c r="E45" s="205">
        <f>SUM(E46:E47)</f>
        <v>122000</v>
      </c>
      <c r="F45" s="206">
        <f>SUM(F46:F47)</f>
        <v>0</v>
      </c>
      <c r="G45" s="207">
        <f>SUM(G46:G47)</f>
        <v>0</v>
      </c>
      <c r="H45" s="205">
        <f>SUM(H46:H47)</f>
        <v>0</v>
      </c>
      <c r="I45" s="206">
        <f>SUM(I46:I47)</f>
        <v>0</v>
      </c>
      <c r="J45" s="193">
        <f t="shared" ref="J45" si="18">SUM(E45:I45)</f>
        <v>122000</v>
      </c>
      <c r="K45" s="194"/>
      <c r="L45" s="195"/>
    </row>
    <row r="46" spans="1:26" s="1" customFormat="1" ht="18" customHeight="1" x14ac:dyDescent="0.25">
      <c r="A46" s="139"/>
      <c r="B46" s="75"/>
      <c r="C46" s="77" t="s">
        <v>27</v>
      </c>
      <c r="D46" s="75"/>
      <c r="E46" s="73">
        <v>122000</v>
      </c>
      <c r="F46" s="70"/>
      <c r="G46" s="70"/>
      <c r="H46" s="71">
        <v>0</v>
      </c>
      <c r="I46" s="70">
        <v>0</v>
      </c>
      <c r="J46" s="40">
        <f>SUM(E46:I46)</f>
        <v>122000</v>
      </c>
      <c r="K46" s="107"/>
      <c r="L46" s="130"/>
    </row>
    <row r="47" spans="1:26" s="1" customFormat="1" ht="18" customHeight="1" x14ac:dyDescent="0.25">
      <c r="A47" s="140"/>
      <c r="B47" s="76"/>
      <c r="C47" s="78" t="s">
        <v>28</v>
      </c>
      <c r="D47" s="76"/>
      <c r="E47" s="74"/>
      <c r="F47" s="68"/>
      <c r="G47" s="68"/>
      <c r="H47" s="72"/>
      <c r="I47" s="68"/>
      <c r="J47" s="40">
        <f>SUM(E47:I47)</f>
        <v>0</v>
      </c>
      <c r="K47" s="107"/>
      <c r="L47" s="130"/>
    </row>
    <row r="48" spans="1:26" s="1" customFormat="1" ht="18" customHeight="1" x14ac:dyDescent="0.25">
      <c r="A48" s="175">
        <v>180</v>
      </c>
      <c r="B48" s="176"/>
      <c r="C48" s="177" t="s">
        <v>34</v>
      </c>
      <c r="D48" s="178"/>
      <c r="E48" s="179">
        <f>SUM(E49:E50)</f>
        <v>314000</v>
      </c>
      <c r="F48" s="179">
        <f>SUM(F49:F50)</f>
        <v>205800</v>
      </c>
      <c r="G48" s="179">
        <f>SUM(G49:G50)</f>
        <v>0</v>
      </c>
      <c r="H48" s="180">
        <f>SUM(H49:H50)</f>
        <v>0</v>
      </c>
      <c r="I48" s="163">
        <f>SUM(I49:I50)</f>
        <v>1242012</v>
      </c>
      <c r="J48" s="164">
        <f t="shared" ref="J48:J55" si="19">E48+F48+G48+H48+I48</f>
        <v>1761812</v>
      </c>
      <c r="K48" s="181">
        <f>K51+K54</f>
        <v>1135376</v>
      </c>
      <c r="L48" s="182">
        <f>L51+L54</f>
        <v>1205800</v>
      </c>
    </row>
    <row r="49" spans="1:26" s="1" customFormat="1" ht="18" customHeight="1" x14ac:dyDescent="0.25">
      <c r="A49" s="135"/>
      <c r="B49" s="9"/>
      <c r="C49" s="31" t="s">
        <v>27</v>
      </c>
      <c r="D49" s="9"/>
      <c r="E49" s="22">
        <f t="shared" ref="E49:I50" si="20">E52+E55</f>
        <v>314000</v>
      </c>
      <c r="F49" s="22">
        <f t="shared" si="20"/>
        <v>205800</v>
      </c>
      <c r="G49" s="22">
        <f t="shared" si="20"/>
        <v>0</v>
      </c>
      <c r="H49" s="22">
        <f t="shared" si="20"/>
        <v>0</v>
      </c>
      <c r="I49" s="22">
        <f t="shared" si="20"/>
        <v>1242012</v>
      </c>
      <c r="J49" s="39">
        <f t="shared" si="19"/>
        <v>1761812</v>
      </c>
      <c r="K49" s="107"/>
      <c r="L49" s="130"/>
    </row>
    <row r="50" spans="1:26" s="1" customFormat="1" ht="18" customHeight="1" x14ac:dyDescent="0.25">
      <c r="A50" s="135"/>
      <c r="B50" s="9"/>
      <c r="C50" s="10" t="s">
        <v>28</v>
      </c>
      <c r="D50" s="9"/>
      <c r="E50" s="22">
        <f t="shared" si="20"/>
        <v>0</v>
      </c>
      <c r="F50" s="22">
        <f t="shared" si="20"/>
        <v>0</v>
      </c>
      <c r="G50" s="22">
        <f t="shared" si="20"/>
        <v>0</v>
      </c>
      <c r="H50" s="22">
        <f t="shared" si="20"/>
        <v>0</v>
      </c>
      <c r="I50" s="22">
        <f t="shared" si="20"/>
        <v>0</v>
      </c>
      <c r="J50" s="39">
        <f t="shared" si="19"/>
        <v>0</v>
      </c>
      <c r="K50" s="107"/>
      <c r="L50" s="130"/>
    </row>
    <row r="51" spans="1:26" s="2" customFormat="1" ht="18" customHeight="1" x14ac:dyDescent="0.25">
      <c r="A51" s="137"/>
      <c r="B51" s="12">
        <v>18198</v>
      </c>
      <c r="C51" s="13" t="s">
        <v>35</v>
      </c>
      <c r="D51" s="12"/>
      <c r="E51" s="27">
        <f>SUM(E52:E53)</f>
        <v>84000</v>
      </c>
      <c r="F51" s="27">
        <f>SUM(F52:F53)</f>
        <v>205800</v>
      </c>
      <c r="G51" s="27">
        <f>SUM(G52:G53)</f>
        <v>0</v>
      </c>
      <c r="H51" s="27">
        <f>SUM(H52:H53)</f>
        <v>0</v>
      </c>
      <c r="I51" s="27">
        <f>SUM(I52:I53)</f>
        <v>1242012</v>
      </c>
      <c r="J51" s="39">
        <f t="shared" si="19"/>
        <v>1531812</v>
      </c>
      <c r="K51" s="109">
        <v>900376</v>
      </c>
      <c r="L51" s="132">
        <v>955800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" customFormat="1" ht="18" customHeight="1" x14ac:dyDescent="0.25">
      <c r="A52" s="135"/>
      <c r="B52" s="9"/>
      <c r="C52" s="10" t="s">
        <v>27</v>
      </c>
      <c r="D52" s="9"/>
      <c r="E52" s="22">
        <v>84000</v>
      </c>
      <c r="F52" s="24">
        <v>205800</v>
      </c>
      <c r="G52" s="24"/>
      <c r="H52" s="25">
        <v>0</v>
      </c>
      <c r="I52" s="24">
        <v>1242012</v>
      </c>
      <c r="J52" s="39">
        <f t="shared" si="19"/>
        <v>1531812</v>
      </c>
      <c r="K52" s="107"/>
      <c r="L52" s="130"/>
    </row>
    <row r="53" spans="1:26" s="1" customFormat="1" ht="18" customHeight="1" x14ac:dyDescent="0.25">
      <c r="A53" s="135"/>
      <c r="B53" s="9"/>
      <c r="C53" s="10" t="s">
        <v>28</v>
      </c>
      <c r="D53" s="9"/>
      <c r="E53" s="22"/>
      <c r="F53" s="24"/>
      <c r="G53" s="24"/>
      <c r="H53" s="25"/>
      <c r="I53" s="24"/>
      <c r="J53" s="39">
        <f t="shared" si="19"/>
        <v>0</v>
      </c>
      <c r="K53" s="107"/>
      <c r="L53" s="130"/>
    </row>
    <row r="54" spans="1:26" s="2" customFormat="1" ht="18" customHeight="1" x14ac:dyDescent="0.25">
      <c r="A54" s="137"/>
      <c r="B54" s="12">
        <v>18442</v>
      </c>
      <c r="C54" s="13" t="s">
        <v>36</v>
      </c>
      <c r="D54" s="12"/>
      <c r="E54" s="27">
        <f>SUM(E55:E56)</f>
        <v>230000</v>
      </c>
      <c r="F54" s="27">
        <f>SUM(F55:F56)</f>
        <v>0</v>
      </c>
      <c r="G54" s="27">
        <f>SUM(G55:G56)</f>
        <v>0</v>
      </c>
      <c r="H54" s="27">
        <f>SUM(H55:H56)</f>
        <v>0</v>
      </c>
      <c r="I54" s="27">
        <f>SUM(I55:I56)</f>
        <v>0</v>
      </c>
      <c r="J54" s="39">
        <f t="shared" si="19"/>
        <v>230000</v>
      </c>
      <c r="K54" s="109">
        <v>235000</v>
      </c>
      <c r="L54" s="132">
        <v>250000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1" customFormat="1" ht="18" customHeight="1" x14ac:dyDescent="0.25">
      <c r="A55" s="135"/>
      <c r="B55" s="9"/>
      <c r="C55" s="10" t="s">
        <v>27</v>
      </c>
      <c r="D55" s="9"/>
      <c r="E55" s="22">
        <v>230000</v>
      </c>
      <c r="F55" s="24"/>
      <c r="G55" s="24">
        <v>0</v>
      </c>
      <c r="H55" s="25">
        <v>0</v>
      </c>
      <c r="I55" s="24">
        <v>0</v>
      </c>
      <c r="J55" s="39">
        <f t="shared" si="19"/>
        <v>230000</v>
      </c>
      <c r="K55" s="107"/>
      <c r="L55" s="130"/>
    </row>
    <row r="56" spans="1:26" s="1" customFormat="1" ht="18" customHeight="1" x14ac:dyDescent="0.25">
      <c r="A56" s="135"/>
      <c r="B56" s="9"/>
      <c r="C56" s="10" t="s">
        <v>28</v>
      </c>
      <c r="D56" s="9"/>
      <c r="E56" s="22"/>
      <c r="F56" s="24"/>
      <c r="G56" s="24"/>
      <c r="H56" s="25"/>
      <c r="I56" s="24"/>
      <c r="J56" s="39">
        <f t="shared" si="4"/>
        <v>0</v>
      </c>
      <c r="K56" s="107"/>
      <c r="L56" s="130"/>
    </row>
    <row r="57" spans="1:26" s="1" customFormat="1" ht="18" customHeight="1" x14ac:dyDescent="0.25">
      <c r="A57" s="133">
        <v>195</v>
      </c>
      <c r="B57" s="47"/>
      <c r="C57" s="48" t="s">
        <v>37</v>
      </c>
      <c r="D57" s="47"/>
      <c r="E57" s="37">
        <f>SUM(E58:E59)</f>
        <v>40000</v>
      </c>
      <c r="F57" s="37">
        <f>SUM(F58:F59)</f>
        <v>5000</v>
      </c>
      <c r="G57" s="37">
        <f>SUM(G58:G59)</f>
        <v>0</v>
      </c>
      <c r="H57" s="37">
        <f>SUM(H58:H59)</f>
        <v>0</v>
      </c>
      <c r="I57" s="37">
        <f>SUM(I58:I59)</f>
        <v>0</v>
      </c>
      <c r="J57" s="46">
        <f>E57+F57+G57+H57+I57</f>
        <v>45000</v>
      </c>
      <c r="K57" s="111">
        <v>47000</v>
      </c>
      <c r="L57" s="101">
        <v>50000</v>
      </c>
    </row>
    <row r="58" spans="1:26" s="1" customFormat="1" ht="18" customHeight="1" x14ac:dyDescent="0.25">
      <c r="A58" s="135"/>
      <c r="B58" s="9"/>
      <c r="C58" s="10" t="s">
        <v>27</v>
      </c>
      <c r="D58" s="9"/>
      <c r="E58" s="22">
        <f>E61</f>
        <v>40000</v>
      </c>
      <c r="F58" s="22">
        <f>F61</f>
        <v>5000</v>
      </c>
      <c r="G58" s="22">
        <f>G61</f>
        <v>0</v>
      </c>
      <c r="H58" s="22">
        <f>H61</f>
        <v>0</v>
      </c>
      <c r="I58" s="22">
        <f>I61</f>
        <v>0</v>
      </c>
      <c r="J58" s="39">
        <f>E58+F58+G58+H58+I58</f>
        <v>45000</v>
      </c>
      <c r="K58" s="107"/>
      <c r="L58" s="130"/>
    </row>
    <row r="59" spans="1:26" s="1" customFormat="1" ht="18" customHeight="1" x14ac:dyDescent="0.25">
      <c r="A59" s="135"/>
      <c r="B59" s="9"/>
      <c r="C59" s="10" t="s">
        <v>28</v>
      </c>
      <c r="D59" s="9"/>
      <c r="E59" s="22">
        <f>E62</f>
        <v>0</v>
      </c>
      <c r="F59" s="22">
        <f t="shared" ref="F59:I59" si="21">F62</f>
        <v>0</v>
      </c>
      <c r="G59" s="22">
        <f t="shared" si="21"/>
        <v>0</v>
      </c>
      <c r="H59" s="22">
        <f t="shared" si="21"/>
        <v>0</v>
      </c>
      <c r="I59" s="22">
        <f t="shared" si="21"/>
        <v>0</v>
      </c>
      <c r="J59" s="39">
        <f>E59+F59+G59+H59+I59</f>
        <v>0</v>
      </c>
      <c r="K59" s="107"/>
      <c r="L59" s="130"/>
    </row>
    <row r="60" spans="1:26" s="1" customFormat="1" ht="18" customHeight="1" x14ac:dyDescent="0.25">
      <c r="A60" s="189"/>
      <c r="B60" s="190">
        <v>19890</v>
      </c>
      <c r="C60" s="208" t="s">
        <v>37</v>
      </c>
      <c r="D60" s="190"/>
      <c r="E60" s="192">
        <f>E61+E62</f>
        <v>40000</v>
      </c>
      <c r="F60" s="192">
        <f>F61+F62</f>
        <v>5000</v>
      </c>
      <c r="G60" s="192">
        <f>G61+G62</f>
        <v>0</v>
      </c>
      <c r="H60" s="192">
        <f>H61+H62</f>
        <v>0</v>
      </c>
      <c r="I60" s="192">
        <f>I61+I62</f>
        <v>0</v>
      </c>
      <c r="J60" s="193">
        <f>E60+F60+G60+H60+I60</f>
        <v>45000</v>
      </c>
      <c r="K60" s="194"/>
      <c r="L60" s="195"/>
    </row>
    <row r="61" spans="1:26" s="1" customFormat="1" ht="18" customHeight="1" x14ac:dyDescent="0.25">
      <c r="A61" s="135"/>
      <c r="B61" s="9"/>
      <c r="C61" s="10" t="s">
        <v>27</v>
      </c>
      <c r="D61" s="9"/>
      <c r="E61" s="22">
        <v>40000</v>
      </c>
      <c r="F61" s="24">
        <v>5000</v>
      </c>
      <c r="G61" s="24">
        <v>0</v>
      </c>
      <c r="H61" s="25">
        <v>0</v>
      </c>
      <c r="I61" s="24">
        <v>0</v>
      </c>
      <c r="J61" s="39">
        <f>E61+F61+G61+H61+I61</f>
        <v>45000</v>
      </c>
      <c r="K61" s="107"/>
      <c r="L61" s="130"/>
    </row>
    <row r="62" spans="1:26" s="1" customFormat="1" ht="18" customHeight="1" x14ac:dyDescent="0.25">
      <c r="A62" s="135"/>
      <c r="B62" s="9"/>
      <c r="C62" s="10" t="s">
        <v>28</v>
      </c>
      <c r="D62" s="9"/>
      <c r="E62" s="22"/>
      <c r="F62" s="24"/>
      <c r="G62" s="24"/>
      <c r="H62" s="25"/>
      <c r="I62" s="24"/>
      <c r="J62" s="39">
        <f t="shared" si="4"/>
        <v>0</v>
      </c>
      <c r="K62" s="107"/>
      <c r="L62" s="130"/>
    </row>
    <row r="63" spans="1:26" s="2" customFormat="1" ht="18" customHeight="1" x14ac:dyDescent="0.25">
      <c r="A63" s="172">
        <v>480</v>
      </c>
      <c r="B63" s="158"/>
      <c r="C63" s="173" t="s">
        <v>26</v>
      </c>
      <c r="D63" s="158"/>
      <c r="E63" s="169">
        <f>SUM(E64:E65)</f>
        <v>40000</v>
      </c>
      <c r="F63" s="169">
        <f>SUM(F64:F65)</f>
        <v>0</v>
      </c>
      <c r="G63" s="169">
        <f>SUM(G64:G65)</f>
        <v>0</v>
      </c>
      <c r="H63" s="169">
        <f>SUM(H64:H65)</f>
        <v>0</v>
      </c>
      <c r="I63" s="169">
        <f>SUM(I64:I65)</f>
        <v>0</v>
      </c>
      <c r="J63" s="164">
        <f t="shared" ref="J63:J67" si="22">E63+F63+G63+H63+I63</f>
        <v>40000</v>
      </c>
      <c r="K63" s="183">
        <v>42000</v>
      </c>
      <c r="L63" s="184">
        <v>50000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1" customFormat="1" ht="18" customHeight="1" x14ac:dyDescent="0.25">
      <c r="A64" s="135"/>
      <c r="B64" s="9"/>
      <c r="C64" s="10" t="s">
        <v>27</v>
      </c>
      <c r="D64" s="9"/>
      <c r="E64" s="22">
        <f>E67</f>
        <v>40000</v>
      </c>
      <c r="F64" s="22">
        <f>F67</f>
        <v>0</v>
      </c>
      <c r="G64" s="22">
        <f>G67</f>
        <v>0</v>
      </c>
      <c r="H64" s="22">
        <f>H67</f>
        <v>0</v>
      </c>
      <c r="I64" s="22">
        <f>I67</f>
        <v>0</v>
      </c>
      <c r="J64" s="39">
        <f t="shared" si="22"/>
        <v>40000</v>
      </c>
      <c r="K64" s="112"/>
      <c r="L64" s="141"/>
      <c r="N64" s="67"/>
    </row>
    <row r="65" spans="1:26" s="1" customFormat="1" ht="18" customHeight="1" x14ac:dyDescent="0.25">
      <c r="A65" s="135"/>
      <c r="B65" s="9"/>
      <c r="C65" s="10" t="s">
        <v>28</v>
      </c>
      <c r="D65" s="9"/>
      <c r="E65" s="22">
        <f>E68</f>
        <v>0</v>
      </c>
      <c r="F65" s="24">
        <f t="shared" ref="F65:I65" si="23">F68</f>
        <v>0</v>
      </c>
      <c r="G65" s="24">
        <f t="shared" si="23"/>
        <v>0</v>
      </c>
      <c r="H65" s="25">
        <f t="shared" si="23"/>
        <v>0</v>
      </c>
      <c r="I65" s="24">
        <f t="shared" si="23"/>
        <v>0</v>
      </c>
      <c r="J65" s="39">
        <f t="shared" si="22"/>
        <v>0</v>
      </c>
      <c r="K65" s="87"/>
      <c r="L65" s="142"/>
    </row>
    <row r="66" spans="1:26" s="2" customFormat="1" ht="18" customHeight="1" x14ac:dyDescent="0.25">
      <c r="A66" s="137"/>
      <c r="B66" s="12">
        <v>48038</v>
      </c>
      <c r="C66" s="13" t="s">
        <v>38</v>
      </c>
      <c r="D66" s="12"/>
      <c r="E66" s="27">
        <f>SUM(E67:E68)</f>
        <v>40000</v>
      </c>
      <c r="F66" s="27">
        <f>SUM(F67:F68)</f>
        <v>0</v>
      </c>
      <c r="G66" s="27">
        <f>SUM(G67:G68)</f>
        <v>0</v>
      </c>
      <c r="H66" s="27">
        <f>SUM(H67:H68)</f>
        <v>0</v>
      </c>
      <c r="I66" s="27">
        <f>SUM(I67:I68)</f>
        <v>0</v>
      </c>
      <c r="J66" s="39">
        <f t="shared" si="22"/>
        <v>40000</v>
      </c>
      <c r="K66" s="103"/>
      <c r="L66" s="128"/>
      <c r="M66" s="1"/>
      <c r="N66" s="1"/>
      <c r="O66" s="1"/>
      <c r="P66" s="6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" customFormat="1" ht="18" customHeight="1" x14ac:dyDescent="0.25">
      <c r="A67" s="135"/>
      <c r="B67" s="9"/>
      <c r="C67" s="10" t="s">
        <v>27</v>
      </c>
      <c r="D67" s="9"/>
      <c r="E67" s="22">
        <v>40000</v>
      </c>
      <c r="F67" s="24">
        <v>0</v>
      </c>
      <c r="G67" s="24"/>
      <c r="H67" s="25">
        <v>0</v>
      </c>
      <c r="I67" s="24">
        <v>0</v>
      </c>
      <c r="J67" s="39">
        <f t="shared" si="22"/>
        <v>40000</v>
      </c>
      <c r="K67" s="107"/>
      <c r="L67" s="130"/>
    </row>
    <row r="68" spans="1:26" s="1" customFormat="1" ht="18" customHeight="1" x14ac:dyDescent="0.25">
      <c r="A68" s="135"/>
      <c r="B68" s="9"/>
      <c r="C68" s="10" t="s">
        <v>28</v>
      </c>
      <c r="D68" s="9"/>
      <c r="E68" s="22"/>
      <c r="F68" s="24"/>
      <c r="G68" s="24"/>
      <c r="H68" s="25"/>
      <c r="I68" s="24"/>
      <c r="J68" s="39">
        <f t="shared" ref="J68:J107" si="24">E68+F68+G68+H68+I68</f>
        <v>0</v>
      </c>
      <c r="K68" s="107"/>
      <c r="L68" s="130"/>
    </row>
    <row r="69" spans="1:26" s="2" customFormat="1" ht="18" customHeight="1" x14ac:dyDescent="0.25">
      <c r="A69" s="138">
        <v>650</v>
      </c>
      <c r="B69" s="47"/>
      <c r="C69" s="50" t="s">
        <v>39</v>
      </c>
      <c r="D69" s="47"/>
      <c r="E69" s="37">
        <f>SUM(E70:E71)</f>
        <v>40000</v>
      </c>
      <c r="F69" s="37">
        <f>SUM(F70:F71)</f>
        <v>0</v>
      </c>
      <c r="G69" s="37">
        <f>SUM(G70:G71)</f>
        <v>0</v>
      </c>
      <c r="H69" s="37">
        <f>SUM(H70:H71)</f>
        <v>0</v>
      </c>
      <c r="I69" s="37">
        <f>SUM(I70:I71)</f>
        <v>0</v>
      </c>
      <c r="J69" s="46">
        <f t="shared" ref="J69:J92" si="25">E69+F69+G69+H69+I69</f>
        <v>40000</v>
      </c>
      <c r="K69" s="110">
        <v>42000</v>
      </c>
      <c r="L69" s="101">
        <v>50000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1" customFormat="1" ht="18" customHeight="1" x14ac:dyDescent="0.25">
      <c r="A70" s="135"/>
      <c r="B70" s="9"/>
      <c r="C70" s="10" t="s">
        <v>27</v>
      </c>
      <c r="D70" s="9"/>
      <c r="E70" s="22">
        <f>E73</f>
        <v>40000</v>
      </c>
      <c r="F70" s="24">
        <f>F73</f>
        <v>0</v>
      </c>
      <c r="G70" s="24">
        <f>G73</f>
        <v>0</v>
      </c>
      <c r="H70" s="25">
        <f>H73</f>
        <v>0</v>
      </c>
      <c r="I70" s="24">
        <f>I73</f>
        <v>0</v>
      </c>
      <c r="J70" s="39">
        <f t="shared" si="25"/>
        <v>40000</v>
      </c>
      <c r="K70" s="107"/>
      <c r="L70" s="130"/>
    </row>
    <row r="71" spans="1:26" s="1" customFormat="1" ht="18" customHeight="1" x14ac:dyDescent="0.25">
      <c r="A71" s="135"/>
      <c r="B71" s="9"/>
      <c r="C71" s="10" t="s">
        <v>28</v>
      </c>
      <c r="D71" s="9"/>
      <c r="E71" s="22">
        <f>E74</f>
        <v>0</v>
      </c>
      <c r="F71" s="24"/>
      <c r="G71" s="24"/>
      <c r="H71" s="25"/>
      <c r="I71" s="24"/>
      <c r="J71" s="39">
        <f t="shared" si="25"/>
        <v>0</v>
      </c>
      <c r="K71" s="107"/>
      <c r="L71" s="130"/>
    </row>
    <row r="72" spans="1:26" s="2" customFormat="1" ht="18" customHeight="1" x14ac:dyDescent="0.25">
      <c r="A72" s="189"/>
      <c r="B72" s="190">
        <v>65190</v>
      </c>
      <c r="C72" s="191" t="s">
        <v>40</v>
      </c>
      <c r="D72" s="190"/>
      <c r="E72" s="192">
        <f>SUM(E73:E74)</f>
        <v>40000</v>
      </c>
      <c r="F72" s="192">
        <f>SUM(F73:F74)</f>
        <v>0</v>
      </c>
      <c r="G72" s="192">
        <f>SUM(G73:G74)</f>
        <v>0</v>
      </c>
      <c r="H72" s="192">
        <f>SUM(H73:H74)</f>
        <v>0</v>
      </c>
      <c r="I72" s="192">
        <f>SUM(I73:I74)</f>
        <v>0</v>
      </c>
      <c r="J72" s="193">
        <f t="shared" si="25"/>
        <v>40000</v>
      </c>
      <c r="K72" s="194"/>
      <c r="L72" s="19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1" customFormat="1" ht="18" customHeight="1" x14ac:dyDescent="0.25">
      <c r="A73" s="135"/>
      <c r="B73" s="9"/>
      <c r="C73" s="10" t="s">
        <v>27</v>
      </c>
      <c r="D73" s="9"/>
      <c r="E73" s="22">
        <v>40000</v>
      </c>
      <c r="F73" s="24">
        <v>0</v>
      </c>
      <c r="G73" s="24">
        <v>0</v>
      </c>
      <c r="H73" s="25">
        <v>0</v>
      </c>
      <c r="I73" s="24">
        <v>0</v>
      </c>
      <c r="J73" s="39">
        <f t="shared" si="25"/>
        <v>40000</v>
      </c>
      <c r="K73" s="107"/>
      <c r="L73" s="130"/>
    </row>
    <row r="74" spans="1:26" s="1" customFormat="1" ht="18" customHeight="1" x14ac:dyDescent="0.25">
      <c r="A74" s="135"/>
      <c r="B74" s="9"/>
      <c r="C74" s="10" t="s">
        <v>28</v>
      </c>
      <c r="D74" s="9"/>
      <c r="E74" s="22"/>
      <c r="F74" s="24"/>
      <c r="G74" s="24"/>
      <c r="H74" s="25"/>
      <c r="I74" s="24"/>
      <c r="J74" s="39">
        <f t="shared" si="25"/>
        <v>0</v>
      </c>
      <c r="K74" s="107"/>
      <c r="L74" s="130"/>
    </row>
    <row r="75" spans="1:26" s="1" customFormat="1" ht="18" customHeight="1" x14ac:dyDescent="0.25">
      <c r="A75" s="167">
        <v>660</v>
      </c>
      <c r="B75" s="185"/>
      <c r="C75" s="186" t="s">
        <v>42</v>
      </c>
      <c r="D75" s="158"/>
      <c r="E75" s="169">
        <f>SUM(E76:E77)</f>
        <v>57000</v>
      </c>
      <c r="F75" s="169">
        <f>SUM(F76:F77)</f>
        <v>0</v>
      </c>
      <c r="G75" s="169">
        <f>SUM(G76:G77)</f>
        <v>0</v>
      </c>
      <c r="H75" s="169">
        <f>SUM(H76:H77)</f>
        <v>0</v>
      </c>
      <c r="I75" s="169">
        <f>SUM(I76:I77)</f>
        <v>0</v>
      </c>
      <c r="J75" s="164">
        <f t="shared" si="25"/>
        <v>57000</v>
      </c>
      <c r="K75" s="181">
        <v>59000</v>
      </c>
      <c r="L75" s="187">
        <v>70000</v>
      </c>
    </row>
    <row r="76" spans="1:26" s="1" customFormat="1" ht="18" customHeight="1" x14ac:dyDescent="0.25">
      <c r="A76" s="135"/>
      <c r="B76" s="9"/>
      <c r="C76" s="10" t="s">
        <v>27</v>
      </c>
      <c r="D76" s="9"/>
      <c r="E76" s="22">
        <f>E79</f>
        <v>57000</v>
      </c>
      <c r="F76" s="22">
        <f>F79</f>
        <v>0</v>
      </c>
      <c r="G76" s="22">
        <f>G79</f>
        <v>0</v>
      </c>
      <c r="H76" s="22">
        <f>H79</f>
        <v>0</v>
      </c>
      <c r="I76" s="22">
        <f>I79</f>
        <v>0</v>
      </c>
      <c r="J76" s="39">
        <f t="shared" si="25"/>
        <v>57000</v>
      </c>
      <c r="K76" s="107"/>
      <c r="L76" s="130"/>
    </row>
    <row r="77" spans="1:26" s="1" customFormat="1" ht="18" customHeight="1" x14ac:dyDescent="0.25">
      <c r="A77" s="135"/>
      <c r="B77" s="9"/>
      <c r="C77" s="10" t="s">
        <v>28</v>
      </c>
      <c r="D77" s="9"/>
      <c r="E77" s="22">
        <f>E80</f>
        <v>0</v>
      </c>
      <c r="F77" s="22">
        <f t="shared" ref="F77:I77" si="26">F80</f>
        <v>0</v>
      </c>
      <c r="G77" s="22">
        <f t="shared" si="26"/>
        <v>0</v>
      </c>
      <c r="H77" s="22">
        <f t="shared" si="26"/>
        <v>0</v>
      </c>
      <c r="I77" s="22">
        <f t="shared" si="26"/>
        <v>0</v>
      </c>
      <c r="J77" s="39">
        <f t="shared" si="25"/>
        <v>0</v>
      </c>
      <c r="K77" s="107"/>
      <c r="L77" s="130"/>
    </row>
    <row r="78" spans="1:26" s="1" customFormat="1" ht="18" customHeight="1" x14ac:dyDescent="0.25">
      <c r="A78" s="131"/>
      <c r="B78" s="14">
        <v>66195</v>
      </c>
      <c r="C78" s="15" t="s">
        <v>41</v>
      </c>
      <c r="D78" s="12"/>
      <c r="E78" s="27">
        <f>SUM(E79:E80)</f>
        <v>57000</v>
      </c>
      <c r="F78" s="27">
        <f>SUM(F79:F80)</f>
        <v>0</v>
      </c>
      <c r="G78" s="27">
        <f>SUM(G79:G80)</f>
        <v>0</v>
      </c>
      <c r="H78" s="27">
        <f>SUM(H79:H80)</f>
        <v>0</v>
      </c>
      <c r="I78" s="27">
        <f>SUM(I79:I80)</f>
        <v>0</v>
      </c>
      <c r="J78" s="39">
        <f t="shared" si="25"/>
        <v>57000</v>
      </c>
      <c r="K78" s="105"/>
      <c r="L78" s="144"/>
    </row>
    <row r="79" spans="1:26" s="1" customFormat="1" ht="18" customHeight="1" x14ac:dyDescent="0.25">
      <c r="A79" s="135"/>
      <c r="B79" s="9"/>
      <c r="C79" s="10" t="s">
        <v>27</v>
      </c>
      <c r="D79" s="9"/>
      <c r="E79" s="22">
        <v>57000</v>
      </c>
      <c r="F79" s="24">
        <v>0</v>
      </c>
      <c r="G79" s="24">
        <v>0</v>
      </c>
      <c r="H79" s="25">
        <v>0</v>
      </c>
      <c r="I79" s="24">
        <v>0</v>
      </c>
      <c r="J79" s="39">
        <f t="shared" si="25"/>
        <v>57000</v>
      </c>
      <c r="K79" s="107"/>
      <c r="L79" s="130"/>
    </row>
    <row r="80" spans="1:26" s="1" customFormat="1" ht="18" customHeight="1" x14ac:dyDescent="0.25">
      <c r="A80" s="135"/>
      <c r="B80" s="9"/>
      <c r="C80" s="10" t="s">
        <v>28</v>
      </c>
      <c r="D80" s="9"/>
      <c r="E80" s="22"/>
      <c r="F80" s="24"/>
      <c r="G80" s="24"/>
      <c r="H80" s="25"/>
      <c r="I80" s="24"/>
      <c r="J80" s="39">
        <f t="shared" si="25"/>
        <v>0</v>
      </c>
      <c r="K80" s="107"/>
      <c r="L80" s="130"/>
    </row>
    <row r="81" spans="1:26" s="2" customFormat="1" ht="18" customHeight="1" x14ac:dyDescent="0.25">
      <c r="A81" s="133">
        <v>670</v>
      </c>
      <c r="B81" s="49">
        <v>47038</v>
      </c>
      <c r="C81" s="188" t="s">
        <v>44</v>
      </c>
      <c r="D81" s="11"/>
      <c r="E81" s="26">
        <f>SUM(E82:E83)</f>
        <v>24000</v>
      </c>
      <c r="F81" s="26">
        <f>SUM(F82:F83)</f>
        <v>0</v>
      </c>
      <c r="G81" s="26">
        <f>SUM(G82:G83)</f>
        <v>0</v>
      </c>
      <c r="H81" s="26">
        <f>SUM(H82:H83)</f>
        <v>0</v>
      </c>
      <c r="I81" s="26">
        <f>SUM(I82:I83)</f>
        <v>0</v>
      </c>
      <c r="J81" s="46">
        <f t="shared" si="25"/>
        <v>24000</v>
      </c>
      <c r="K81" s="111">
        <v>25000</v>
      </c>
      <c r="L81" s="145">
        <v>28000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" customFormat="1" ht="18" customHeight="1" x14ac:dyDescent="0.25">
      <c r="A82" s="135"/>
      <c r="B82" s="9"/>
      <c r="C82" s="10" t="s">
        <v>27</v>
      </c>
      <c r="D82" s="9"/>
      <c r="E82" s="22">
        <v>24000</v>
      </c>
      <c r="F82" s="24">
        <v>0</v>
      </c>
      <c r="G82" s="24">
        <v>0</v>
      </c>
      <c r="H82" s="25">
        <v>0</v>
      </c>
      <c r="I82" s="24">
        <v>0</v>
      </c>
      <c r="J82" s="39">
        <f t="shared" si="25"/>
        <v>24000</v>
      </c>
      <c r="K82" s="107"/>
      <c r="L82" s="130"/>
    </row>
    <row r="83" spans="1:26" s="1" customFormat="1" ht="18" customHeight="1" x14ac:dyDescent="0.25">
      <c r="A83" s="135"/>
      <c r="B83" s="9"/>
      <c r="C83" s="10" t="s">
        <v>28</v>
      </c>
      <c r="D83" s="9"/>
      <c r="E83" s="22"/>
      <c r="F83" s="24"/>
      <c r="G83" s="24"/>
      <c r="H83" s="25"/>
      <c r="I83" s="24"/>
      <c r="J83" s="39">
        <f t="shared" si="25"/>
        <v>0</v>
      </c>
      <c r="K83" s="107"/>
      <c r="L83" s="130"/>
    </row>
    <row r="84" spans="1:26" s="2" customFormat="1" ht="18" customHeight="1" x14ac:dyDescent="0.25">
      <c r="A84" s="167">
        <v>730</v>
      </c>
      <c r="B84" s="158"/>
      <c r="C84" s="173" t="s">
        <v>45</v>
      </c>
      <c r="D84" s="158"/>
      <c r="E84" s="169">
        <f>SUM(E85:E86)</f>
        <v>350740</v>
      </c>
      <c r="F84" s="169">
        <f>SUM(F85:F86)</f>
        <v>40000</v>
      </c>
      <c r="G84" s="169">
        <f>SUM(G85:G86)</f>
        <v>15000</v>
      </c>
      <c r="H84" s="169">
        <f>SUM(H85:H86)</f>
        <v>0</v>
      </c>
      <c r="I84" s="169">
        <f>SUM(I85:I86)</f>
        <v>97349</v>
      </c>
      <c r="J84" s="164">
        <f t="shared" si="25"/>
        <v>503089</v>
      </c>
      <c r="K84" s="181">
        <f>K87+K90</f>
        <v>527703</v>
      </c>
      <c r="L84" s="182">
        <f>L87+L90</f>
        <v>556394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1" customFormat="1" ht="18" customHeight="1" x14ac:dyDescent="0.25">
      <c r="A85" s="135"/>
      <c r="B85" s="9"/>
      <c r="C85" s="10" t="s">
        <v>27</v>
      </c>
      <c r="D85" s="9"/>
      <c r="E85" s="22">
        <f t="shared" ref="E85:I86" si="27">E88+E91</f>
        <v>350740</v>
      </c>
      <c r="F85" s="22">
        <f t="shared" si="27"/>
        <v>40000</v>
      </c>
      <c r="G85" s="22">
        <f t="shared" si="27"/>
        <v>15000</v>
      </c>
      <c r="H85" s="22">
        <f t="shared" si="27"/>
        <v>0</v>
      </c>
      <c r="I85" s="22">
        <f t="shared" si="27"/>
        <v>97349</v>
      </c>
      <c r="J85" s="39">
        <f t="shared" si="25"/>
        <v>503089</v>
      </c>
      <c r="K85" s="107"/>
      <c r="L85" s="130"/>
    </row>
    <row r="86" spans="1:26" s="1" customFormat="1" ht="18" customHeight="1" x14ac:dyDescent="0.25">
      <c r="A86" s="135"/>
      <c r="B86" s="9"/>
      <c r="C86" s="10" t="s">
        <v>28</v>
      </c>
      <c r="D86" s="9"/>
      <c r="E86" s="22">
        <f t="shared" si="27"/>
        <v>0</v>
      </c>
      <c r="F86" s="22">
        <f t="shared" si="27"/>
        <v>0</v>
      </c>
      <c r="G86" s="22">
        <f t="shared" si="27"/>
        <v>0</v>
      </c>
      <c r="H86" s="22">
        <f t="shared" si="27"/>
        <v>0</v>
      </c>
      <c r="I86" s="22">
        <f t="shared" si="27"/>
        <v>0</v>
      </c>
      <c r="J86" s="39">
        <f t="shared" si="25"/>
        <v>0</v>
      </c>
      <c r="K86" s="107"/>
      <c r="L86" s="130"/>
    </row>
    <row r="87" spans="1:26" s="1" customFormat="1" ht="18" customHeight="1" x14ac:dyDescent="0.25">
      <c r="A87" s="131"/>
      <c r="B87" s="14">
        <v>73047</v>
      </c>
      <c r="C87" s="15" t="s">
        <v>46</v>
      </c>
      <c r="D87" s="12"/>
      <c r="E87" s="27">
        <f>SUM(E88:E89)</f>
        <v>28000</v>
      </c>
      <c r="F87" s="27">
        <f>SUM(F88:F89)</f>
        <v>0</v>
      </c>
      <c r="G87" s="27">
        <f>SUM(G88:G89)</f>
        <v>0</v>
      </c>
      <c r="H87" s="27">
        <f>SUM(H88:H89)</f>
        <v>0</v>
      </c>
      <c r="I87" s="27">
        <f>SUM(I88:I89)</f>
        <v>0</v>
      </c>
      <c r="J87" s="39">
        <f t="shared" si="25"/>
        <v>28000</v>
      </c>
      <c r="K87" s="105">
        <v>30000</v>
      </c>
      <c r="L87" s="144">
        <v>35000</v>
      </c>
    </row>
    <row r="88" spans="1:26" s="1" customFormat="1" ht="18" customHeight="1" x14ac:dyDescent="0.25">
      <c r="A88" s="135"/>
      <c r="B88" s="9"/>
      <c r="C88" s="10" t="s">
        <v>27</v>
      </c>
      <c r="D88" s="9"/>
      <c r="E88" s="22">
        <v>28000</v>
      </c>
      <c r="F88" s="24">
        <v>0</v>
      </c>
      <c r="G88" s="24">
        <v>0</v>
      </c>
      <c r="H88" s="25">
        <v>0</v>
      </c>
      <c r="I88" s="24">
        <v>0</v>
      </c>
      <c r="J88" s="39">
        <f t="shared" si="25"/>
        <v>28000</v>
      </c>
      <c r="K88" s="107"/>
      <c r="L88" s="130"/>
    </row>
    <row r="89" spans="1:26" s="1" customFormat="1" ht="18" customHeight="1" x14ac:dyDescent="0.25">
      <c r="A89" s="135"/>
      <c r="B89" s="9"/>
      <c r="C89" s="10" t="s">
        <v>28</v>
      </c>
      <c r="D89" s="9"/>
      <c r="E89" s="22"/>
      <c r="F89" s="24"/>
      <c r="G89" s="24"/>
      <c r="H89" s="25"/>
      <c r="I89" s="24"/>
      <c r="J89" s="39">
        <f t="shared" si="25"/>
        <v>0</v>
      </c>
      <c r="K89" s="107"/>
      <c r="L89" s="130"/>
    </row>
    <row r="90" spans="1:26" s="1" customFormat="1" ht="18" customHeight="1" x14ac:dyDescent="0.25">
      <c r="A90" s="131"/>
      <c r="B90" s="14">
        <v>75170</v>
      </c>
      <c r="C90" s="15" t="s">
        <v>43</v>
      </c>
      <c r="D90" s="12"/>
      <c r="E90" s="27">
        <f>SUM(E91:E92)</f>
        <v>322740</v>
      </c>
      <c r="F90" s="27">
        <f>SUM(F91:F92)</f>
        <v>40000</v>
      </c>
      <c r="G90" s="27">
        <f>SUM(G91:G92)</f>
        <v>15000</v>
      </c>
      <c r="H90" s="27">
        <f>SUM(H91:H92)</f>
        <v>0</v>
      </c>
      <c r="I90" s="27">
        <f>SUM(I91:I92)</f>
        <v>97349</v>
      </c>
      <c r="J90" s="39">
        <f t="shared" si="25"/>
        <v>475089</v>
      </c>
      <c r="K90" s="105">
        <v>497703</v>
      </c>
      <c r="L90" s="144">
        <v>521394</v>
      </c>
    </row>
    <row r="91" spans="1:26" s="1" customFormat="1" ht="18" customHeight="1" x14ac:dyDescent="0.25">
      <c r="A91" s="135"/>
      <c r="B91" s="9"/>
      <c r="C91" s="10" t="s">
        <v>27</v>
      </c>
      <c r="D91" s="9"/>
      <c r="E91" s="22">
        <v>322740</v>
      </c>
      <c r="F91" s="24">
        <v>40000</v>
      </c>
      <c r="G91" s="24">
        <v>15000</v>
      </c>
      <c r="H91" s="25">
        <v>0</v>
      </c>
      <c r="I91" s="24">
        <v>97349</v>
      </c>
      <c r="J91" s="39">
        <f t="shared" si="25"/>
        <v>475089</v>
      </c>
      <c r="K91" s="107"/>
      <c r="L91" s="130"/>
    </row>
    <row r="92" spans="1:26" s="1" customFormat="1" ht="18" customHeight="1" x14ac:dyDescent="0.25">
      <c r="A92" s="135"/>
      <c r="B92" s="9"/>
      <c r="C92" s="10" t="s">
        <v>28</v>
      </c>
      <c r="D92" s="9"/>
      <c r="E92" s="22"/>
      <c r="F92" s="24"/>
      <c r="G92" s="24"/>
      <c r="H92" s="25"/>
      <c r="I92" s="24"/>
      <c r="J92" s="39">
        <f t="shared" si="25"/>
        <v>0</v>
      </c>
      <c r="K92" s="107"/>
      <c r="L92" s="130"/>
    </row>
    <row r="93" spans="1:26" s="2" customFormat="1" ht="18" customHeight="1" x14ac:dyDescent="0.25">
      <c r="A93" s="133">
        <v>755</v>
      </c>
      <c r="B93" s="47"/>
      <c r="C93" s="50" t="s">
        <v>47</v>
      </c>
      <c r="D93" s="47"/>
      <c r="E93" s="37">
        <f>SUM(E94:E95)</f>
        <v>85000</v>
      </c>
      <c r="F93" s="37">
        <f>SUM(F94:F95)</f>
        <v>0</v>
      </c>
      <c r="G93" s="37">
        <f>SUM(G94:G95)</f>
        <v>0</v>
      </c>
      <c r="H93" s="37">
        <f>SUM(H94:H95)</f>
        <v>0</v>
      </c>
      <c r="I93" s="37">
        <f>SUM(I94:I95)</f>
        <v>0</v>
      </c>
      <c r="J93" s="46">
        <f t="shared" ref="J93:J100" si="28">E93+F93+G93+H93+I93</f>
        <v>85000</v>
      </c>
      <c r="K93" s="111">
        <f>K96+K99</f>
        <v>85000</v>
      </c>
      <c r="L93" s="101">
        <f>L96+L99</f>
        <v>335000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" customFormat="1" ht="18" customHeight="1" x14ac:dyDescent="0.25">
      <c r="A94" s="135"/>
      <c r="B94" s="9"/>
      <c r="C94" s="10" t="s">
        <v>27</v>
      </c>
      <c r="D94" s="9"/>
      <c r="E94" s="22">
        <f>E97+E100</f>
        <v>85000</v>
      </c>
      <c r="F94" s="22">
        <f>F97+F100</f>
        <v>0</v>
      </c>
      <c r="G94" s="22">
        <f>G97+G100</f>
        <v>0</v>
      </c>
      <c r="H94" s="22">
        <f>H97+H100</f>
        <v>0</v>
      </c>
      <c r="I94" s="22">
        <f>I97+I100</f>
        <v>0</v>
      </c>
      <c r="J94" s="39">
        <f t="shared" si="28"/>
        <v>85000</v>
      </c>
      <c r="K94" s="107"/>
      <c r="L94" s="130"/>
    </row>
    <row r="95" spans="1:26" s="1" customFormat="1" ht="18" customHeight="1" x14ac:dyDescent="0.25">
      <c r="A95" s="135"/>
      <c r="B95" s="9"/>
      <c r="C95" s="10" t="s">
        <v>28</v>
      </c>
      <c r="D95" s="9"/>
      <c r="E95" s="22">
        <f>E101+E104</f>
        <v>0</v>
      </c>
      <c r="F95" s="22">
        <f t="shared" ref="F95:I95" si="29">F101+F104</f>
        <v>0</v>
      </c>
      <c r="G95" s="22">
        <f t="shared" si="29"/>
        <v>0</v>
      </c>
      <c r="H95" s="22">
        <f t="shared" si="29"/>
        <v>0</v>
      </c>
      <c r="I95" s="22">
        <f t="shared" si="29"/>
        <v>0</v>
      </c>
      <c r="J95" s="39">
        <f t="shared" si="28"/>
        <v>0</v>
      </c>
      <c r="K95" s="107"/>
      <c r="L95" s="130"/>
    </row>
    <row r="96" spans="1:26" s="1" customFormat="1" ht="18" customHeight="1" x14ac:dyDescent="0.25">
      <c r="A96" s="189"/>
      <c r="B96" s="209">
        <v>75686</v>
      </c>
      <c r="C96" s="210" t="s">
        <v>48</v>
      </c>
      <c r="D96" s="190"/>
      <c r="E96" s="192">
        <f>SUM(E97:E101)</f>
        <v>85000</v>
      </c>
      <c r="F96" s="192">
        <f>SUM(F97:F101)</f>
        <v>0</v>
      </c>
      <c r="G96" s="192">
        <f>SUM(G97:G101)</f>
        <v>0</v>
      </c>
      <c r="H96" s="192">
        <f>SUM(H97:H101)</f>
        <v>0</v>
      </c>
      <c r="I96" s="192">
        <f>SUM(I97:I101)</f>
        <v>0</v>
      </c>
      <c r="J96" s="193">
        <f t="shared" si="28"/>
        <v>85000</v>
      </c>
      <c r="K96" s="211">
        <v>85000</v>
      </c>
      <c r="L96" s="212">
        <v>85000</v>
      </c>
    </row>
    <row r="97" spans="1:12" s="1" customFormat="1" ht="18" customHeight="1" x14ac:dyDescent="0.25">
      <c r="A97" s="135"/>
      <c r="B97" s="9"/>
      <c r="C97" s="10" t="s">
        <v>27</v>
      </c>
      <c r="D97" s="9"/>
      <c r="E97" s="22">
        <v>85000</v>
      </c>
      <c r="F97" s="22">
        <v>0</v>
      </c>
      <c r="G97" s="22"/>
      <c r="H97" s="22"/>
      <c r="I97" s="22">
        <v>0</v>
      </c>
      <c r="J97" s="39">
        <f t="shared" si="28"/>
        <v>85000</v>
      </c>
      <c r="K97" s="113"/>
      <c r="L97" s="143"/>
    </row>
    <row r="98" spans="1:12" s="1" customFormat="1" ht="18" customHeight="1" x14ac:dyDescent="0.25">
      <c r="A98" s="135"/>
      <c r="B98" s="9"/>
      <c r="C98" s="10" t="s">
        <v>28</v>
      </c>
      <c r="D98" s="9"/>
      <c r="E98" s="22"/>
      <c r="F98" s="79"/>
      <c r="G98" s="79"/>
      <c r="H98" s="79"/>
      <c r="I98" s="79"/>
      <c r="J98" s="39">
        <f t="shared" si="28"/>
        <v>0</v>
      </c>
      <c r="K98" s="113"/>
      <c r="L98" s="143"/>
    </row>
    <row r="99" spans="1:12" s="1" customFormat="1" ht="18" customHeight="1" x14ac:dyDescent="0.25">
      <c r="A99" s="189"/>
      <c r="B99" s="209">
        <v>75687</v>
      </c>
      <c r="C99" s="210" t="s">
        <v>59</v>
      </c>
      <c r="D99" s="190"/>
      <c r="E99" s="192">
        <f>E100+E101</f>
        <v>0</v>
      </c>
      <c r="F99" s="192">
        <f t="shared" ref="F99:I99" si="30">F100+F101</f>
        <v>0</v>
      </c>
      <c r="G99" s="192">
        <f t="shared" si="30"/>
        <v>0</v>
      </c>
      <c r="H99" s="192">
        <f t="shared" si="30"/>
        <v>0</v>
      </c>
      <c r="I99" s="192">
        <f t="shared" si="30"/>
        <v>0</v>
      </c>
      <c r="J99" s="193">
        <f t="shared" si="28"/>
        <v>0</v>
      </c>
      <c r="K99" s="213">
        <v>0</v>
      </c>
      <c r="L99" s="214">
        <v>250000</v>
      </c>
    </row>
    <row r="100" spans="1:12" s="1" customFormat="1" ht="18" customHeight="1" x14ac:dyDescent="0.25">
      <c r="A100" s="135"/>
      <c r="B100" s="9"/>
      <c r="C100" s="10" t="s">
        <v>27</v>
      </c>
      <c r="D100" s="9"/>
      <c r="E100" s="22">
        <v>0</v>
      </c>
      <c r="F100" s="79">
        <v>0</v>
      </c>
      <c r="G100" s="79">
        <v>0</v>
      </c>
      <c r="H100" s="79">
        <v>0</v>
      </c>
      <c r="I100" s="79">
        <v>0</v>
      </c>
      <c r="J100" s="39">
        <f t="shared" si="28"/>
        <v>0</v>
      </c>
      <c r="K100" s="107"/>
      <c r="L100" s="130"/>
    </row>
    <row r="101" spans="1:12" s="1" customFormat="1" ht="18" customHeight="1" x14ac:dyDescent="0.25">
      <c r="A101" s="135"/>
      <c r="B101" s="9"/>
      <c r="C101" s="122" t="s">
        <v>28</v>
      </c>
      <c r="D101" s="9"/>
      <c r="E101" s="22"/>
      <c r="F101" s="24"/>
      <c r="G101" s="24"/>
      <c r="H101" s="25"/>
      <c r="I101" s="24"/>
      <c r="J101" s="39">
        <f t="shared" si="24"/>
        <v>0</v>
      </c>
      <c r="K101" s="107"/>
      <c r="L101" s="130"/>
    </row>
    <row r="102" spans="1:12" s="1" customFormat="1" ht="18" customHeight="1" x14ac:dyDescent="0.25">
      <c r="A102" s="167">
        <v>770</v>
      </c>
      <c r="B102" s="185"/>
      <c r="C102" s="186" t="s">
        <v>49</v>
      </c>
      <c r="D102" s="158"/>
      <c r="E102" s="169">
        <f>SUM(E103:E104)</f>
        <v>450000</v>
      </c>
      <c r="F102" s="169">
        <f>SUM(F103:F104)</f>
        <v>39200</v>
      </c>
      <c r="G102" s="169">
        <f>SUM(G103:G104)</f>
        <v>15000</v>
      </c>
      <c r="H102" s="169">
        <f>SUM(H103:H104)</f>
        <v>0</v>
      </c>
      <c r="I102" s="169">
        <f>SUM(I103:I104)</f>
        <v>485735</v>
      </c>
      <c r="J102" s="164">
        <f>E102+F102+G102+H102+I102</f>
        <v>989935</v>
      </c>
      <c r="K102" s="181">
        <f>K105</f>
        <v>989935</v>
      </c>
      <c r="L102" s="182">
        <f>L105</f>
        <v>989935</v>
      </c>
    </row>
    <row r="103" spans="1:12" s="1" customFormat="1" ht="18" customHeight="1" x14ac:dyDescent="0.25">
      <c r="A103" s="135"/>
      <c r="B103" s="9"/>
      <c r="C103" s="10" t="s">
        <v>27</v>
      </c>
      <c r="D103" s="9"/>
      <c r="E103" s="22">
        <f>E106</f>
        <v>450000</v>
      </c>
      <c r="F103" s="24">
        <f>F106</f>
        <v>39200</v>
      </c>
      <c r="G103" s="24">
        <f>G106</f>
        <v>15000</v>
      </c>
      <c r="H103" s="25">
        <f>H106</f>
        <v>0</v>
      </c>
      <c r="I103" s="24">
        <f>I106</f>
        <v>485735</v>
      </c>
      <c r="J103" s="39">
        <f>E103+F103+G103+H103+I103</f>
        <v>989935</v>
      </c>
      <c r="K103" s="107"/>
      <c r="L103" s="130"/>
    </row>
    <row r="104" spans="1:12" s="1" customFormat="1" ht="18" customHeight="1" x14ac:dyDescent="0.25">
      <c r="A104" s="135"/>
      <c r="B104" s="9"/>
      <c r="C104" s="10" t="s">
        <v>28</v>
      </c>
      <c r="D104" s="9"/>
      <c r="E104" s="22"/>
      <c r="F104" s="24"/>
      <c r="G104" s="24"/>
      <c r="H104" s="25"/>
      <c r="I104" s="24"/>
      <c r="J104" s="39">
        <f t="shared" si="24"/>
        <v>0</v>
      </c>
      <c r="K104" s="107"/>
      <c r="L104" s="130"/>
    </row>
    <row r="105" spans="1:12" s="1" customFormat="1" ht="18" customHeight="1" x14ac:dyDescent="0.25">
      <c r="A105" s="131"/>
      <c r="B105" s="14">
        <v>77190</v>
      </c>
      <c r="C105" s="15" t="s">
        <v>49</v>
      </c>
      <c r="D105" s="12"/>
      <c r="E105" s="27">
        <f>SUM(E106:E107)</f>
        <v>450000</v>
      </c>
      <c r="F105" s="27">
        <f>SUM(F106:F107)</f>
        <v>39200</v>
      </c>
      <c r="G105" s="27">
        <f>SUM(G106:G107)</f>
        <v>15000</v>
      </c>
      <c r="H105" s="27">
        <f>SUM(H106:H107)</f>
        <v>0</v>
      </c>
      <c r="I105" s="27">
        <f>SUM(I106:I107)</f>
        <v>485735</v>
      </c>
      <c r="J105" s="39">
        <f>E105+F105+G105+H105+I105</f>
        <v>989935</v>
      </c>
      <c r="K105" s="105">
        <v>989935</v>
      </c>
      <c r="L105" s="144">
        <v>989935</v>
      </c>
    </row>
    <row r="106" spans="1:12" s="1" customFormat="1" ht="18" customHeight="1" x14ac:dyDescent="0.25">
      <c r="A106" s="135"/>
      <c r="B106" s="9"/>
      <c r="C106" s="10" t="s">
        <v>27</v>
      </c>
      <c r="D106" s="9"/>
      <c r="E106" s="22">
        <v>450000</v>
      </c>
      <c r="F106" s="24">
        <v>39200</v>
      </c>
      <c r="G106" s="24">
        <v>15000</v>
      </c>
      <c r="H106" s="25">
        <v>0</v>
      </c>
      <c r="I106" s="24">
        <v>485735</v>
      </c>
      <c r="J106" s="39">
        <f>E106+F106+G106+H106+I106</f>
        <v>989935</v>
      </c>
      <c r="K106" s="107"/>
      <c r="L106" s="130"/>
    </row>
    <row r="107" spans="1:12" s="1" customFormat="1" ht="18" customHeight="1" x14ac:dyDescent="0.25">
      <c r="A107" s="135"/>
      <c r="B107" s="9"/>
      <c r="C107" s="10" t="s">
        <v>28</v>
      </c>
      <c r="D107" s="9"/>
      <c r="E107" s="22"/>
      <c r="F107" s="24"/>
      <c r="G107" s="24"/>
      <c r="H107" s="25"/>
      <c r="I107" s="24"/>
      <c r="J107" s="39">
        <f t="shared" si="24"/>
        <v>0</v>
      </c>
      <c r="K107" s="107"/>
      <c r="L107" s="130"/>
    </row>
    <row r="108" spans="1:12" s="1" customFormat="1" ht="18" customHeight="1" x14ac:dyDescent="0.25">
      <c r="A108" s="133">
        <v>850</v>
      </c>
      <c r="B108" s="49"/>
      <c r="C108" s="51" t="s">
        <v>50</v>
      </c>
      <c r="D108" s="47"/>
      <c r="E108" s="38">
        <f>SUM(E109:E110)</f>
        <v>35000</v>
      </c>
      <c r="F108" s="38">
        <f>SUM(F109:F110)</f>
        <v>0</v>
      </c>
      <c r="G108" s="38">
        <f>SUM(G109:G110)</f>
        <v>0</v>
      </c>
      <c r="H108" s="38">
        <f>SUM(H109:H110)</f>
        <v>0</v>
      </c>
      <c r="I108" s="38">
        <f>SUM(I109:I110)</f>
        <v>0</v>
      </c>
      <c r="J108" s="46">
        <f t="shared" ref="J108:J119" si="31">E108+F108+G108+H108+I108</f>
        <v>35000</v>
      </c>
      <c r="K108" s="111">
        <f>K111+K114</f>
        <v>58000</v>
      </c>
      <c r="L108" s="101">
        <f>L111+L114</f>
        <v>58000</v>
      </c>
    </row>
    <row r="109" spans="1:12" s="1" customFormat="1" ht="18" customHeight="1" x14ac:dyDescent="0.25">
      <c r="A109" s="146"/>
      <c r="B109" s="81"/>
      <c r="C109" s="82" t="s">
        <v>27</v>
      </c>
      <c r="D109" s="80"/>
      <c r="E109" s="83">
        <f>E112+E115</f>
        <v>35000</v>
      </c>
      <c r="F109" s="83">
        <f>F112+F115</f>
        <v>0</v>
      </c>
      <c r="G109" s="83">
        <f>G112+G115</f>
        <v>0</v>
      </c>
      <c r="H109" s="83">
        <f>H112+H115</f>
        <v>0</v>
      </c>
      <c r="I109" s="83">
        <f>I112+I115</f>
        <v>0</v>
      </c>
      <c r="J109" s="41">
        <f t="shared" si="31"/>
        <v>35000</v>
      </c>
      <c r="K109" s="114"/>
      <c r="L109" s="147"/>
    </row>
    <row r="110" spans="1:12" s="1" customFormat="1" ht="18" customHeight="1" x14ac:dyDescent="0.25">
      <c r="A110" s="139"/>
      <c r="B110" s="69"/>
      <c r="C110" s="85" t="s">
        <v>28</v>
      </c>
      <c r="D110" s="84"/>
      <c r="E110" s="86"/>
      <c r="F110" s="87"/>
      <c r="G110" s="87"/>
      <c r="H110" s="88"/>
      <c r="I110" s="70"/>
      <c r="J110" s="42">
        <f t="shared" si="31"/>
        <v>0</v>
      </c>
      <c r="K110" s="87"/>
      <c r="L110" s="142"/>
    </row>
    <row r="111" spans="1:12" s="1" customFormat="1" ht="18" customHeight="1" x14ac:dyDescent="0.25">
      <c r="A111" s="215"/>
      <c r="B111" s="216">
        <v>85038</v>
      </c>
      <c r="C111" s="217" t="s">
        <v>51</v>
      </c>
      <c r="D111" s="218"/>
      <c r="E111" s="219">
        <f>SUM(E112:E113)</f>
        <v>18000</v>
      </c>
      <c r="F111" s="219">
        <f>SUM(F112:F113)</f>
        <v>0</v>
      </c>
      <c r="G111" s="219">
        <f>SUM(G112:G113)</f>
        <v>0</v>
      </c>
      <c r="H111" s="219">
        <f>SUM(H112:H113)</f>
        <v>0</v>
      </c>
      <c r="I111" s="220">
        <f>SUM(I112:I113)</f>
        <v>0</v>
      </c>
      <c r="J111" s="221">
        <f t="shared" si="31"/>
        <v>18000</v>
      </c>
      <c r="K111" s="213">
        <v>33000</v>
      </c>
      <c r="L111" s="222">
        <v>33000</v>
      </c>
    </row>
    <row r="112" spans="1:12" s="1" customFormat="1" ht="18" customHeight="1" x14ac:dyDescent="0.25">
      <c r="A112" s="135"/>
      <c r="B112" s="9"/>
      <c r="C112" s="10" t="s">
        <v>27</v>
      </c>
      <c r="D112" s="9"/>
      <c r="E112" s="22">
        <v>18000</v>
      </c>
      <c r="F112" s="24">
        <v>0</v>
      </c>
      <c r="G112" s="24">
        <v>0</v>
      </c>
      <c r="H112" s="25">
        <v>0</v>
      </c>
      <c r="I112" s="24">
        <v>0</v>
      </c>
      <c r="J112" s="39">
        <f t="shared" si="31"/>
        <v>18000</v>
      </c>
      <c r="K112" s="107"/>
      <c r="L112" s="130"/>
    </row>
    <row r="113" spans="1:36" s="1" customFormat="1" ht="18" customHeight="1" x14ac:dyDescent="0.25">
      <c r="A113" s="135"/>
      <c r="B113" s="9"/>
      <c r="C113" s="10" t="s">
        <v>28</v>
      </c>
      <c r="D113" s="9"/>
      <c r="E113" s="22"/>
      <c r="F113" s="24"/>
      <c r="G113" s="24"/>
      <c r="H113" s="25"/>
      <c r="I113" s="24"/>
      <c r="J113" s="39">
        <f t="shared" si="31"/>
        <v>0</v>
      </c>
      <c r="K113" s="107"/>
      <c r="L113" s="130"/>
    </row>
    <row r="114" spans="1:36" s="1" customFormat="1" ht="18" customHeight="1" x14ac:dyDescent="0.25">
      <c r="A114" s="189"/>
      <c r="B114" s="209">
        <v>85118</v>
      </c>
      <c r="C114" s="210" t="s">
        <v>52</v>
      </c>
      <c r="D114" s="190"/>
      <c r="E114" s="192">
        <f>SUM(E115:E116)</f>
        <v>17000</v>
      </c>
      <c r="F114" s="192">
        <f>SUM(F115:F116)</f>
        <v>0</v>
      </c>
      <c r="G114" s="192">
        <f>SUM(G115:G116)</f>
        <v>0</v>
      </c>
      <c r="H114" s="192">
        <f>SUM(H115:H116)</f>
        <v>0</v>
      </c>
      <c r="I114" s="192">
        <f>SUM(I115:I116)</f>
        <v>0</v>
      </c>
      <c r="J114" s="193">
        <f t="shared" si="31"/>
        <v>17000</v>
      </c>
      <c r="K114" s="194">
        <v>25000</v>
      </c>
      <c r="L114" s="223">
        <v>25000</v>
      </c>
    </row>
    <row r="115" spans="1:36" s="1" customFormat="1" ht="18" customHeight="1" x14ac:dyDescent="0.25">
      <c r="A115" s="135"/>
      <c r="B115" s="9"/>
      <c r="C115" s="10" t="s">
        <v>27</v>
      </c>
      <c r="D115" s="9"/>
      <c r="E115" s="22">
        <v>17000</v>
      </c>
      <c r="F115" s="24">
        <v>0</v>
      </c>
      <c r="G115" s="24">
        <v>0</v>
      </c>
      <c r="H115" s="25"/>
      <c r="I115" s="24">
        <v>0</v>
      </c>
      <c r="J115" s="39">
        <f t="shared" si="31"/>
        <v>17000</v>
      </c>
      <c r="K115" s="107"/>
      <c r="L115" s="130"/>
    </row>
    <row r="116" spans="1:36" s="1" customFormat="1" ht="18" customHeight="1" x14ac:dyDescent="0.25">
      <c r="A116" s="135"/>
      <c r="B116" s="9"/>
      <c r="C116" s="10" t="s">
        <v>28</v>
      </c>
      <c r="D116" s="9"/>
      <c r="E116" s="89"/>
      <c r="F116" s="24"/>
      <c r="G116" s="24"/>
      <c r="H116" s="25"/>
      <c r="I116" s="24"/>
      <c r="J116" s="39">
        <f t="shared" si="31"/>
        <v>0</v>
      </c>
      <c r="K116" s="107"/>
      <c r="L116" s="130"/>
    </row>
    <row r="117" spans="1:36" s="1" customFormat="1" ht="18" customHeight="1" x14ac:dyDescent="0.25">
      <c r="A117" s="167">
        <v>920</v>
      </c>
      <c r="B117" s="185"/>
      <c r="C117" s="186" t="s">
        <v>53</v>
      </c>
      <c r="D117" s="158"/>
      <c r="E117" s="163">
        <f>SUM(E118:E119)</f>
        <v>1107000</v>
      </c>
      <c r="F117" s="163">
        <f>SUM(F118:F119)</f>
        <v>120000</v>
      </c>
      <c r="G117" s="163">
        <f>SUM(G118:G119)</f>
        <v>40000</v>
      </c>
      <c r="H117" s="163">
        <f>SUM(H118:H119)</f>
        <v>0</v>
      </c>
      <c r="I117" s="163">
        <f>SUM(I118:I119)</f>
        <v>408532</v>
      </c>
      <c r="J117" s="164">
        <f t="shared" si="31"/>
        <v>1675532</v>
      </c>
      <c r="K117" s="181">
        <f>K120+K123+K126+K129</f>
        <v>1731078</v>
      </c>
      <c r="L117" s="182">
        <f>L120+L123+L126+L129</f>
        <v>1782111</v>
      </c>
    </row>
    <row r="118" spans="1:36" s="1" customFormat="1" ht="18" customHeight="1" x14ac:dyDescent="0.25">
      <c r="A118" s="135"/>
      <c r="B118" s="9"/>
      <c r="C118" s="10" t="s">
        <v>27</v>
      </c>
      <c r="D118" s="9"/>
      <c r="E118" s="22">
        <f>E121+E124+E127+E130</f>
        <v>1107000</v>
      </c>
      <c r="F118" s="22">
        <f>F121+F124+F127+F130</f>
        <v>120000</v>
      </c>
      <c r="G118" s="22">
        <f>G121+G124+G127+G130</f>
        <v>40000</v>
      </c>
      <c r="H118" s="22">
        <f>H121+H124+H127+H130</f>
        <v>0</v>
      </c>
      <c r="I118" s="22">
        <f>I121+I124+I127+I130</f>
        <v>408532</v>
      </c>
      <c r="J118" s="39">
        <f t="shared" si="31"/>
        <v>1675532</v>
      </c>
      <c r="K118" s="107"/>
      <c r="L118" s="130"/>
    </row>
    <row r="119" spans="1:36" s="1" customFormat="1" ht="18" customHeight="1" x14ac:dyDescent="0.25">
      <c r="A119" s="148"/>
      <c r="B119" s="90"/>
      <c r="C119" s="91" t="s">
        <v>28</v>
      </c>
      <c r="D119" s="90"/>
      <c r="E119" s="92"/>
      <c r="F119" s="93"/>
      <c r="G119" s="93"/>
      <c r="H119" s="94"/>
      <c r="I119" s="95"/>
      <c r="J119" s="41">
        <f t="shared" si="31"/>
        <v>0</v>
      </c>
      <c r="K119" s="114"/>
      <c r="L119" s="147"/>
    </row>
    <row r="120" spans="1:36" x14ac:dyDescent="0.25">
      <c r="A120" s="149"/>
      <c r="B120" s="33">
        <v>92190</v>
      </c>
      <c r="C120" s="34" t="s">
        <v>57</v>
      </c>
      <c r="D120" s="33"/>
      <c r="E120" s="35">
        <f>SUM(E121:E122)</f>
        <v>24000</v>
      </c>
      <c r="F120" s="35">
        <f>SUM(F121:F122)</f>
        <v>0</v>
      </c>
      <c r="G120" s="35">
        <f>SUM(G121:G122)</f>
        <v>0</v>
      </c>
      <c r="H120" s="35">
        <f>SUM(H121:H122)</f>
        <v>0</v>
      </c>
      <c r="I120" s="35">
        <f>SUM(I121:I122)</f>
        <v>0</v>
      </c>
      <c r="J120" s="43">
        <f>SUM(E120:I120)</f>
        <v>24000</v>
      </c>
      <c r="K120" s="115">
        <v>30000</v>
      </c>
      <c r="L120" s="150">
        <v>30000</v>
      </c>
    </row>
    <row r="121" spans="1:36" x14ac:dyDescent="0.25">
      <c r="A121" s="151"/>
      <c r="B121" s="30"/>
      <c r="C121" s="31" t="s">
        <v>27</v>
      </c>
      <c r="D121" s="30"/>
      <c r="E121" s="32">
        <v>24000</v>
      </c>
      <c r="F121" s="32">
        <v>0</v>
      </c>
      <c r="G121" s="32">
        <v>0</v>
      </c>
      <c r="H121" s="32">
        <v>0</v>
      </c>
      <c r="I121" s="32">
        <v>0</v>
      </c>
      <c r="J121" s="39">
        <f t="shared" ref="J121:J130" si="32">E121+F121+G121+H121+I121</f>
        <v>24000</v>
      </c>
      <c r="K121" s="116"/>
      <c r="L121" s="152"/>
    </row>
    <row r="122" spans="1:36" x14ac:dyDescent="0.25">
      <c r="A122" s="135"/>
      <c r="B122" s="9"/>
      <c r="C122" s="10" t="s">
        <v>28</v>
      </c>
      <c r="D122" s="9"/>
      <c r="E122" s="22">
        <f>E125+E128</f>
        <v>0</v>
      </c>
      <c r="F122" s="22">
        <f t="shared" ref="F122:I122" si="33">F125+F128</f>
        <v>0</v>
      </c>
      <c r="G122" s="22">
        <f t="shared" si="33"/>
        <v>0</v>
      </c>
      <c r="H122" s="22">
        <f t="shared" si="33"/>
        <v>0</v>
      </c>
      <c r="I122" s="22">
        <f t="shared" si="33"/>
        <v>0</v>
      </c>
      <c r="J122" s="39">
        <f t="shared" si="32"/>
        <v>0</v>
      </c>
      <c r="K122" s="107"/>
      <c r="L122" s="130"/>
    </row>
    <row r="123" spans="1:36" s="60" customFormat="1" x14ac:dyDescent="0.25">
      <c r="A123" s="153"/>
      <c r="B123" s="55">
        <v>92640</v>
      </c>
      <c r="C123" s="56" t="s">
        <v>54</v>
      </c>
      <c r="D123" s="54"/>
      <c r="E123" s="57">
        <f>SUM(E124:E125)</f>
        <v>150000</v>
      </c>
      <c r="F123" s="57">
        <f>SUM(F124:F125)</f>
        <v>40000</v>
      </c>
      <c r="G123" s="57">
        <f>SUM(G124:G125)</f>
        <v>10000</v>
      </c>
      <c r="H123" s="57">
        <f>SUM(H124:H125)</f>
        <v>0</v>
      </c>
      <c r="I123" s="57">
        <f>SUM(I124:I125)</f>
        <v>0</v>
      </c>
      <c r="J123" s="58">
        <f t="shared" si="32"/>
        <v>200000</v>
      </c>
      <c r="K123" s="117">
        <v>231000</v>
      </c>
      <c r="L123" s="154">
        <v>236000</v>
      </c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</row>
    <row r="124" spans="1:36" x14ac:dyDescent="0.25">
      <c r="A124" s="135"/>
      <c r="B124" s="9"/>
      <c r="C124" s="10" t="s">
        <v>27</v>
      </c>
      <c r="D124" s="9"/>
      <c r="E124" s="22">
        <v>150000</v>
      </c>
      <c r="F124" s="22">
        <v>40000</v>
      </c>
      <c r="G124" s="22">
        <v>10000</v>
      </c>
      <c r="H124" s="22"/>
      <c r="I124" s="22">
        <v>0</v>
      </c>
      <c r="J124" s="39">
        <f t="shared" si="32"/>
        <v>200000</v>
      </c>
      <c r="K124" s="107"/>
      <c r="L124" s="130"/>
    </row>
    <row r="125" spans="1:36" x14ac:dyDescent="0.25">
      <c r="A125" s="135"/>
      <c r="B125" s="9"/>
      <c r="C125" s="10" t="s">
        <v>28</v>
      </c>
      <c r="D125" s="9"/>
      <c r="E125" s="22"/>
      <c r="F125" s="24"/>
      <c r="G125" s="24"/>
      <c r="H125" s="25"/>
      <c r="I125" s="24"/>
      <c r="J125" s="44">
        <f t="shared" si="32"/>
        <v>0</v>
      </c>
      <c r="K125" s="107"/>
      <c r="L125" s="130"/>
    </row>
    <row r="126" spans="1:36" x14ac:dyDescent="0.25">
      <c r="A126" s="131"/>
      <c r="B126" s="14">
        <v>92645</v>
      </c>
      <c r="C126" s="15" t="s">
        <v>55</v>
      </c>
      <c r="D126" s="12"/>
      <c r="E126" s="27">
        <f>SUM(E127:E128)</f>
        <v>403000</v>
      </c>
      <c r="F126" s="27">
        <f>SUM(F127:F128)</f>
        <v>40000</v>
      </c>
      <c r="G126" s="27">
        <f>SUM(G127:G128)</f>
        <v>11000</v>
      </c>
      <c r="H126" s="27">
        <f>SUM(H127:H128)</f>
        <v>0</v>
      </c>
      <c r="I126" s="27">
        <f>SUM(I127:I128)</f>
        <v>155000</v>
      </c>
      <c r="J126" s="39">
        <f t="shared" si="32"/>
        <v>609000</v>
      </c>
      <c r="K126" s="105">
        <v>662560</v>
      </c>
      <c r="L126" s="144">
        <v>652033</v>
      </c>
    </row>
    <row r="127" spans="1:36" x14ac:dyDescent="0.25">
      <c r="A127" s="135"/>
      <c r="B127" s="9"/>
      <c r="C127" s="10" t="s">
        <v>27</v>
      </c>
      <c r="D127" s="9"/>
      <c r="E127" s="22">
        <v>403000</v>
      </c>
      <c r="F127" s="24">
        <v>40000</v>
      </c>
      <c r="G127" s="24">
        <v>11000</v>
      </c>
      <c r="H127" s="25"/>
      <c r="I127" s="24">
        <v>155000</v>
      </c>
      <c r="J127" s="39">
        <f t="shared" si="32"/>
        <v>609000</v>
      </c>
      <c r="K127" s="107"/>
      <c r="L127" s="130"/>
    </row>
    <row r="128" spans="1:36" x14ac:dyDescent="0.25">
      <c r="A128" s="135"/>
      <c r="B128" s="9"/>
      <c r="C128" s="10" t="s">
        <v>28</v>
      </c>
      <c r="D128" s="9"/>
      <c r="E128" s="22"/>
      <c r="F128" s="24"/>
      <c r="G128" s="24"/>
      <c r="H128" s="25"/>
      <c r="I128" s="24"/>
      <c r="J128" s="39">
        <f t="shared" si="32"/>
        <v>0</v>
      </c>
      <c r="K128" s="107"/>
      <c r="L128" s="130"/>
    </row>
    <row r="129" spans="1:12" x14ac:dyDescent="0.25">
      <c r="A129" s="131"/>
      <c r="B129" s="14">
        <v>94851</v>
      </c>
      <c r="C129" s="15" t="s">
        <v>56</v>
      </c>
      <c r="D129" s="12"/>
      <c r="E129" s="27">
        <f>SUM(E130:E131)</f>
        <v>530000</v>
      </c>
      <c r="F129" s="27">
        <f>SUM(F130:F131)</f>
        <v>40000</v>
      </c>
      <c r="G129" s="27">
        <f>SUM(G130:G131)</f>
        <v>19000</v>
      </c>
      <c r="H129" s="27">
        <f>SUM(H130:H131)</f>
        <v>0</v>
      </c>
      <c r="I129" s="27">
        <f>SUM(I130:I131)</f>
        <v>253532</v>
      </c>
      <c r="J129" s="39">
        <f t="shared" si="32"/>
        <v>842532</v>
      </c>
      <c r="K129" s="105">
        <v>807518</v>
      </c>
      <c r="L129" s="144">
        <v>864078</v>
      </c>
    </row>
    <row r="130" spans="1:12" x14ac:dyDescent="0.25">
      <c r="A130" s="135"/>
      <c r="B130" s="9"/>
      <c r="C130" s="10" t="s">
        <v>27</v>
      </c>
      <c r="D130" s="9"/>
      <c r="E130" s="22">
        <v>530000</v>
      </c>
      <c r="F130" s="24">
        <v>40000</v>
      </c>
      <c r="G130" s="24">
        <v>19000</v>
      </c>
      <c r="H130" s="25"/>
      <c r="I130" s="24">
        <v>253532</v>
      </c>
      <c r="J130" s="39">
        <f t="shared" si="32"/>
        <v>842532</v>
      </c>
      <c r="K130" s="107"/>
      <c r="L130" s="130"/>
    </row>
    <row r="131" spans="1:12" ht="15.75" thickBot="1" x14ac:dyDescent="0.3">
      <c r="A131" s="155"/>
      <c r="B131" s="96"/>
      <c r="C131" s="97" t="s">
        <v>28</v>
      </c>
      <c r="D131" s="96"/>
      <c r="E131" s="98"/>
      <c r="F131" s="99"/>
      <c r="G131" s="99"/>
      <c r="H131" s="100"/>
      <c r="I131" s="99"/>
      <c r="J131" s="45">
        <f t="shared" ref="J131" si="34">E131+F131+G131+H131+I131</f>
        <v>0</v>
      </c>
      <c r="K131" s="156"/>
      <c r="L131" s="157"/>
    </row>
    <row r="136" spans="1:12" x14ac:dyDescent="0.25">
      <c r="E136" s="36"/>
    </row>
  </sheetData>
  <mergeCells count="8">
    <mergeCell ref="K2:K3"/>
    <mergeCell ref="L2:L3"/>
    <mergeCell ref="A1:J1"/>
    <mergeCell ref="A2:A3"/>
    <mergeCell ref="B2:B3"/>
    <mergeCell ref="C2:C3"/>
    <mergeCell ref="D2:D3"/>
    <mergeCell ref="E2:J2"/>
  </mergeCells>
  <pageMargins left="0.70866141732283472" right="0.70866141732283472" top="0.74803149606299213" bottom="0.74803149606299213" header="0.31496062992125984" footer="0.31496062992125984"/>
  <pageSetup paperSize="9" scale="61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2025-2027</vt:lpstr>
      <vt:lpstr>'2025-2027'!Print_Area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kreshnik.zejnullahu</dc:creator>
  <cp:lastModifiedBy>Mevlyde Shala</cp:lastModifiedBy>
  <cp:lastPrinted>2024-11-12T09:13:34Z</cp:lastPrinted>
  <dcterms:created xsi:type="dcterms:W3CDTF">2020-08-12T08:13:51Z</dcterms:created>
  <dcterms:modified xsi:type="dcterms:W3CDTF">2024-11-18T14:04:29Z</dcterms:modified>
</cp:coreProperties>
</file>