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SKU D\2022\shpenzimet dhe te hyrat 2021\shpenzimet dhe te hyrat\shpenzimet dhe te hyrat\"/>
    </mc:Choice>
  </mc:AlternateContent>
  <xr:revisionPtr revIDLastSave="0" documentId="13_ncr:1_{FED090CC-71F0-4231-8493-A28D83BC8555}" xr6:coauthVersionLast="36" xr6:coauthVersionMax="36" xr10:uidLastSave="{00000000-0000-0000-0000-000000000000}"/>
  <bookViews>
    <workbookView xWindow="-105" yWindow="-105" windowWidth="19395" windowHeight="10395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79021"/>
</workbook>
</file>

<file path=xl/calcChain.xml><?xml version="1.0" encoding="utf-8"?>
<calcChain xmlns="http://schemas.openxmlformats.org/spreadsheetml/2006/main">
  <c r="C12" i="6" l="1"/>
  <c r="K12" i="6"/>
  <c r="D12" i="6" s="1"/>
  <c r="E12" i="6"/>
  <c r="Q12" i="6"/>
  <c r="C15" i="12"/>
  <c r="C14" i="12"/>
  <c r="C13" i="12"/>
  <c r="C12" i="12"/>
  <c r="C11" i="12"/>
  <c r="C10" i="12"/>
  <c r="C9" i="12"/>
  <c r="C8" i="12"/>
  <c r="C7" i="12"/>
  <c r="C6" i="12"/>
  <c r="C5" i="12"/>
  <c r="C4" i="12"/>
  <c r="K11" i="6" l="1"/>
  <c r="C11" i="6" s="1"/>
  <c r="Q11" i="6"/>
  <c r="E11" i="6"/>
  <c r="D11" i="6" l="1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D6" i="6"/>
  <c r="D18" i="6" s="1"/>
  <c r="C18" i="6"/>
  <c r="H31" i="6"/>
  <c r="K31" i="6" l="1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E31" i="6"/>
  <c r="T31" i="6" l="1"/>
  <c r="U31" i="6"/>
  <c r="V31" i="6"/>
  <c r="S31" i="6"/>
  <c r="R18" i="6" l="1"/>
  <c r="S18" i="6"/>
  <c r="T18" i="6"/>
  <c r="U18" i="6"/>
  <c r="V18" i="6"/>
  <c r="O31" i="6"/>
  <c r="P31" i="6"/>
  <c r="R31" i="6" l="1"/>
  <c r="Q31" i="6"/>
  <c r="C31" i="6" l="1"/>
  <c r="D31" i="6"/>
  <c r="V44" i="6"/>
  <c r="U44" i="6"/>
  <c r="T44" i="6"/>
  <c r="S44" i="6"/>
  <c r="R44" i="6"/>
  <c r="P44" i="6"/>
  <c r="O44" i="6"/>
  <c r="K44" i="6" s="1"/>
  <c r="Q18" i="6" l="1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<sst xmlns="http://schemas.openxmlformats.org/spreadsheetml/2006/main" count="984" uniqueCount="898">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</sst>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3" fontId="35" fillId="38" borderId="23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0" fontId="0" fillId="0" borderId="10" xfId="0" applyFont="1" applyBorder="1" applyAlignment="1">
      <alignment wrapText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6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7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8"/>
      <c r="B3" s="178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8"/>
      <c r="B4" s="178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79"/>
      <c r="B5" s="179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67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5">
        <v>2021</v>
      </c>
      <c r="B6" s="86" t="s">
        <v>878</v>
      </c>
      <c r="C6" s="87">
        <f>E6+K6+Q6</f>
        <v>1001479.11</v>
      </c>
      <c r="D6" s="87">
        <f t="shared" ref="D6:D12" si="0">E6+K6+Q6</f>
        <v>1001479.11</v>
      </c>
      <c r="E6" s="87">
        <f t="shared" ref="E6:E11" si="1">F6+G6+H6+I6+J6</f>
        <v>121562.11</v>
      </c>
      <c r="F6" s="87">
        <v>121562.11</v>
      </c>
      <c r="G6" s="87"/>
      <c r="H6" s="87"/>
      <c r="I6" s="87"/>
      <c r="J6" s="87"/>
      <c r="K6" s="87">
        <f t="shared" ref="K6:K11" si="2">L6+M6+N6+O6+P6</f>
        <v>725582.04</v>
      </c>
      <c r="L6" s="87">
        <v>725582.04</v>
      </c>
      <c r="M6" s="87"/>
      <c r="N6" s="87"/>
      <c r="O6" s="87"/>
      <c r="P6" s="87"/>
      <c r="Q6" s="87">
        <f t="shared" ref="Q6:Q11" si="3">R6+S6+T6+U6+V6</f>
        <v>154334.96</v>
      </c>
      <c r="R6" s="87">
        <v>154334.96</v>
      </c>
      <c r="S6" s="87"/>
      <c r="T6" s="87"/>
      <c r="U6" s="87"/>
      <c r="V6" s="87"/>
    </row>
    <row r="7" spans="1:22" x14ac:dyDescent="0.25">
      <c r="A7" s="175"/>
      <c r="B7" s="86" t="s">
        <v>879</v>
      </c>
      <c r="C7" s="87">
        <f>D7</f>
        <v>1495633.6600000001</v>
      </c>
      <c r="D7" s="87">
        <f t="shared" si="0"/>
        <v>1495633.6600000001</v>
      </c>
      <c r="E7" s="87">
        <f t="shared" si="1"/>
        <v>269494.5</v>
      </c>
      <c r="F7" s="87">
        <v>124852.15</v>
      </c>
      <c r="G7" s="87">
        <v>69265.2</v>
      </c>
      <c r="H7" s="87">
        <v>26103.06</v>
      </c>
      <c r="I7" s="87">
        <v>49274.09</v>
      </c>
      <c r="J7" s="145"/>
      <c r="K7" s="87">
        <f t="shared" si="2"/>
        <v>948942.47000000009</v>
      </c>
      <c r="L7" s="87">
        <v>821139.38</v>
      </c>
      <c r="M7" s="87">
        <v>108536.42</v>
      </c>
      <c r="N7" s="87">
        <v>19266.669999999998</v>
      </c>
      <c r="O7" s="87"/>
      <c r="P7" s="87"/>
      <c r="Q7" s="87">
        <f t="shared" si="3"/>
        <v>277196.69</v>
      </c>
      <c r="R7" s="87">
        <v>243045.82</v>
      </c>
      <c r="S7" s="87">
        <v>25817.54</v>
      </c>
      <c r="T7" s="87">
        <v>8333.33</v>
      </c>
      <c r="U7" s="87"/>
      <c r="V7" s="87"/>
    </row>
    <row r="8" spans="1:22" x14ac:dyDescent="0.25">
      <c r="A8" s="175"/>
      <c r="B8" s="86" t="s">
        <v>880</v>
      </c>
      <c r="C8" s="87">
        <f>D8</f>
        <v>1233672.83</v>
      </c>
      <c r="D8" s="87">
        <f t="shared" si="0"/>
        <v>1233672.83</v>
      </c>
      <c r="E8" s="87">
        <f t="shared" si="1"/>
        <v>219518.13</v>
      </c>
      <c r="F8" s="87">
        <v>124160.9</v>
      </c>
      <c r="G8" s="87">
        <v>67378.84</v>
      </c>
      <c r="H8" s="87">
        <v>22978.39</v>
      </c>
      <c r="I8" s="87">
        <v>5000</v>
      </c>
      <c r="J8" s="145"/>
      <c r="K8" s="87">
        <f t="shared" si="2"/>
        <v>819896.54</v>
      </c>
      <c r="L8" s="87">
        <v>726399.35</v>
      </c>
      <c r="M8" s="87">
        <v>86846.88</v>
      </c>
      <c r="N8" s="87">
        <v>6650.31</v>
      </c>
      <c r="O8" s="87"/>
      <c r="P8" s="87"/>
      <c r="Q8" s="87">
        <f t="shared" si="3"/>
        <v>194258.16</v>
      </c>
      <c r="R8" s="87">
        <v>165779.88</v>
      </c>
      <c r="S8" s="87">
        <v>17143.21</v>
      </c>
      <c r="T8" s="87">
        <v>3285.07</v>
      </c>
      <c r="U8" s="87">
        <v>8050</v>
      </c>
      <c r="V8" s="87"/>
    </row>
    <row r="9" spans="1:22" x14ac:dyDescent="0.25">
      <c r="A9" s="175"/>
      <c r="B9" s="86" t="s">
        <v>881</v>
      </c>
      <c r="C9" s="87">
        <f>E9+K9+Q9</f>
        <v>1268371.78</v>
      </c>
      <c r="D9" s="87">
        <f t="shared" si="0"/>
        <v>1268371.78</v>
      </c>
      <c r="E9" s="87">
        <f t="shared" si="1"/>
        <v>287364.05000000005</v>
      </c>
      <c r="F9" s="87">
        <v>132279.79</v>
      </c>
      <c r="G9" s="87">
        <v>9221.36</v>
      </c>
      <c r="H9" s="87">
        <v>10886.99</v>
      </c>
      <c r="I9" s="87">
        <v>134975.91</v>
      </c>
      <c r="J9" s="145"/>
      <c r="K9" s="87">
        <f t="shared" si="2"/>
        <v>753098.92</v>
      </c>
      <c r="L9" s="87">
        <v>727978.02</v>
      </c>
      <c r="M9" s="87">
        <v>19020.02</v>
      </c>
      <c r="N9" s="87">
        <v>6100.88</v>
      </c>
      <c r="O9" s="87"/>
      <c r="P9" s="87"/>
      <c r="Q9" s="87">
        <f t="shared" si="3"/>
        <v>227908.81000000003</v>
      </c>
      <c r="R9" s="87">
        <v>161061.88</v>
      </c>
      <c r="S9" s="87">
        <v>65465.33</v>
      </c>
      <c r="T9" s="87">
        <v>881.6</v>
      </c>
      <c r="U9" s="87">
        <v>500</v>
      </c>
      <c r="V9" s="87"/>
    </row>
    <row r="10" spans="1:22" x14ac:dyDescent="0.25">
      <c r="A10" s="175"/>
      <c r="B10" s="86" t="s">
        <v>882</v>
      </c>
      <c r="C10" s="87">
        <f>E10+K10+Q10</f>
        <v>2073589.27</v>
      </c>
      <c r="D10" s="87">
        <f t="shared" si="0"/>
        <v>2073589.27</v>
      </c>
      <c r="E10" s="87">
        <f t="shared" si="1"/>
        <v>866820.34</v>
      </c>
      <c r="F10" s="87">
        <v>131404.92000000001</v>
      </c>
      <c r="G10" s="87">
        <v>183195.1</v>
      </c>
      <c r="H10" s="87">
        <v>16329.36</v>
      </c>
      <c r="I10" s="87">
        <v>128661.05</v>
      </c>
      <c r="J10" s="145">
        <v>407229.91</v>
      </c>
      <c r="K10" s="87">
        <f t="shared" si="2"/>
        <v>921956.03999999992</v>
      </c>
      <c r="L10" s="87">
        <v>862153.83</v>
      </c>
      <c r="M10" s="87">
        <v>44211.48</v>
      </c>
      <c r="N10" s="87"/>
      <c r="O10" s="87"/>
      <c r="P10" s="87">
        <v>15590.73</v>
      </c>
      <c r="Q10" s="87">
        <f t="shared" si="3"/>
        <v>284812.89</v>
      </c>
      <c r="R10" s="87">
        <v>180630.51</v>
      </c>
      <c r="S10" s="87">
        <v>36837.230000000003</v>
      </c>
      <c r="T10" s="87">
        <v>4245.1499999999996</v>
      </c>
      <c r="U10" s="87">
        <v>38100</v>
      </c>
      <c r="V10" s="87">
        <v>25000</v>
      </c>
    </row>
    <row r="11" spans="1:22" x14ac:dyDescent="0.25">
      <c r="A11" s="175"/>
      <c r="B11" s="86" t="s">
        <v>883</v>
      </c>
      <c r="C11" s="87">
        <f>E11+K11+Q11</f>
        <v>2093355.4699999997</v>
      </c>
      <c r="D11" s="87">
        <f t="shared" si="0"/>
        <v>2093355.4699999997</v>
      </c>
      <c r="E11" s="87">
        <f t="shared" si="1"/>
        <v>744636.59</v>
      </c>
      <c r="F11" s="87">
        <v>126272.95</v>
      </c>
      <c r="G11" s="87">
        <v>107123.27</v>
      </c>
      <c r="H11" s="87">
        <v>16461.8</v>
      </c>
      <c r="I11" s="87">
        <v>8360</v>
      </c>
      <c r="J11" s="145">
        <v>486418.57</v>
      </c>
      <c r="K11" s="87">
        <f t="shared" si="2"/>
        <v>1033985.27</v>
      </c>
      <c r="L11" s="87">
        <v>860061.74</v>
      </c>
      <c r="M11" s="87">
        <v>123701.9</v>
      </c>
      <c r="N11" s="87">
        <v>18382.16</v>
      </c>
      <c r="O11" s="87">
        <v>0</v>
      </c>
      <c r="P11" s="87">
        <v>31839.47</v>
      </c>
      <c r="Q11" s="87">
        <f t="shared" si="3"/>
        <v>314733.61</v>
      </c>
      <c r="R11" s="87">
        <v>176090.62</v>
      </c>
      <c r="S11" s="87">
        <v>72018.570000000007</v>
      </c>
      <c r="T11" s="87">
        <v>2796.58</v>
      </c>
      <c r="U11" s="87">
        <v>15300</v>
      </c>
      <c r="V11" s="87">
        <v>48527.839999999997</v>
      </c>
    </row>
    <row r="12" spans="1:22" x14ac:dyDescent="0.25">
      <c r="A12" s="175"/>
      <c r="B12" s="86" t="s">
        <v>887</v>
      </c>
      <c r="C12" s="87">
        <f>E12+K12+Q12</f>
        <v>2072470.94</v>
      </c>
      <c r="D12" s="87">
        <f t="shared" si="0"/>
        <v>2072470.94</v>
      </c>
      <c r="E12" s="87">
        <f>F12+G12+H12+I12+J12</f>
        <v>940019.33</v>
      </c>
      <c r="F12" s="87">
        <v>131049.26</v>
      </c>
      <c r="G12" s="87">
        <v>98476.5</v>
      </c>
      <c r="H12" s="87">
        <v>40835.089999999997</v>
      </c>
      <c r="I12" s="87">
        <v>140251.13</v>
      </c>
      <c r="J12" s="145">
        <v>529407.35</v>
      </c>
      <c r="K12" s="87">
        <f>L12+M12+N12+O12+P12</f>
        <v>868345.04</v>
      </c>
      <c r="L12" s="87">
        <v>739510.97</v>
      </c>
      <c r="M12" s="87">
        <v>76812.05</v>
      </c>
      <c r="N12" s="87">
        <v>2022.02</v>
      </c>
      <c r="O12" s="87">
        <v>0</v>
      </c>
      <c r="P12" s="87">
        <v>50000</v>
      </c>
      <c r="Q12" s="87">
        <f>R12+S12+T12+U12+V12</f>
        <v>264106.56999999995</v>
      </c>
      <c r="R12" s="87">
        <v>159085.57</v>
      </c>
      <c r="S12" s="87">
        <v>88292.17</v>
      </c>
      <c r="T12" s="87">
        <v>4228.83</v>
      </c>
      <c r="U12" s="87">
        <v>12500</v>
      </c>
      <c r="V12" s="87">
        <v>0</v>
      </c>
    </row>
    <row r="13" spans="1:22" x14ac:dyDescent="0.25">
      <c r="A13" s="175"/>
      <c r="B13" s="86" t="s">
        <v>888</v>
      </c>
      <c r="C13" s="87"/>
      <c r="D13" s="87"/>
      <c r="E13" s="87"/>
      <c r="F13" s="87"/>
      <c r="G13" s="87"/>
      <c r="H13" s="87"/>
      <c r="I13" s="87"/>
      <c r="J13" s="145"/>
      <c r="K13" s="87"/>
      <c r="L13" s="87"/>
      <c r="M13" s="87"/>
      <c r="N13" s="87"/>
      <c r="O13" s="87"/>
      <c r="P13" s="87"/>
      <c r="Q13" s="87"/>
      <c r="R13" s="87"/>
      <c r="S13" s="151"/>
      <c r="T13" s="151"/>
      <c r="U13" s="151"/>
      <c r="V13" s="87"/>
    </row>
    <row r="14" spans="1:22" x14ac:dyDescent="0.25">
      <c r="A14" s="175"/>
      <c r="B14" s="86" t="s">
        <v>889</v>
      </c>
      <c r="C14" s="87"/>
      <c r="D14" s="87"/>
      <c r="E14" s="87"/>
      <c r="F14" s="87"/>
      <c r="G14" s="87"/>
      <c r="H14" s="87"/>
      <c r="I14" s="87"/>
      <c r="J14" s="145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2" x14ac:dyDescent="0.25">
      <c r="A15" s="175"/>
      <c r="B15" s="86" t="s">
        <v>884</v>
      </c>
      <c r="C15" s="87"/>
      <c r="D15" s="87"/>
      <c r="E15" s="87"/>
      <c r="F15" s="87"/>
      <c r="G15" s="87"/>
      <c r="H15" s="87"/>
      <c r="I15" s="87"/>
      <c r="J15" s="145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1:22" x14ac:dyDescent="0.25">
      <c r="A16" s="175"/>
      <c r="B16" s="86" t="s">
        <v>885</v>
      </c>
      <c r="C16" s="87"/>
      <c r="D16" s="87"/>
      <c r="E16" s="87"/>
      <c r="F16" s="87"/>
      <c r="G16" s="87"/>
      <c r="H16" s="87"/>
      <c r="I16" s="87"/>
      <c r="J16" s="145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2" x14ac:dyDescent="0.25">
      <c r="A17" s="175"/>
      <c r="B17" s="86" t="s">
        <v>886</v>
      </c>
      <c r="C17" s="87"/>
      <c r="D17" s="87"/>
      <c r="E17" s="87"/>
      <c r="F17" s="87"/>
      <c r="G17" s="87"/>
      <c r="H17" s="87"/>
      <c r="I17" s="87"/>
      <c r="J17" s="145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 x14ac:dyDescent="0.25">
      <c r="A18" s="175"/>
      <c r="B18" s="89" t="s">
        <v>892</v>
      </c>
      <c r="C18" s="166">
        <f>SUM(C6:C17)</f>
        <v>11238573.060000001</v>
      </c>
      <c r="D18" s="91">
        <f>SUM(D6:D17)</f>
        <v>11238573.060000001</v>
      </c>
      <c r="E18" s="91">
        <f>SUM(E6:E17)</f>
        <v>3449415.05</v>
      </c>
      <c r="F18" s="91">
        <f t="shared" ref="F18:V18" si="4">SUM(F6:F17)</f>
        <v>891582.08000000007</v>
      </c>
      <c r="G18" s="91">
        <f t="shared" si="4"/>
        <v>534660.27</v>
      </c>
      <c r="H18" s="91">
        <f t="shared" si="4"/>
        <v>133594.69</v>
      </c>
      <c r="I18" s="91">
        <f t="shared" si="4"/>
        <v>466522.18</v>
      </c>
      <c r="J18" s="91">
        <f t="shared" si="4"/>
        <v>1423055.83</v>
      </c>
      <c r="K18" s="91">
        <f>SUM(K6:K17)</f>
        <v>6071806.3200000003</v>
      </c>
      <c r="L18" s="91">
        <f t="shared" si="4"/>
        <v>5462825.3300000001</v>
      </c>
      <c r="M18" s="91">
        <f t="shared" si="4"/>
        <v>459128.74999999994</v>
      </c>
      <c r="N18" s="91">
        <f t="shared" si="4"/>
        <v>52422.04</v>
      </c>
      <c r="O18" s="91">
        <f t="shared" si="4"/>
        <v>0</v>
      </c>
      <c r="P18" s="91">
        <f t="shared" si="4"/>
        <v>97430.2</v>
      </c>
      <c r="Q18" s="91">
        <f t="shared" si="4"/>
        <v>1717351.69</v>
      </c>
      <c r="R18" s="91">
        <f t="shared" si="4"/>
        <v>1240029.24</v>
      </c>
      <c r="S18" s="91">
        <f t="shared" si="4"/>
        <v>305574.05</v>
      </c>
      <c r="T18" s="91">
        <f t="shared" si="4"/>
        <v>23770.560000000005</v>
      </c>
      <c r="U18" s="91">
        <f t="shared" si="4"/>
        <v>74450</v>
      </c>
      <c r="V18" s="91">
        <f t="shared" si="4"/>
        <v>73527.839999999997</v>
      </c>
    </row>
    <row r="19" spans="1:22" x14ac:dyDescent="0.25">
      <c r="A19" s="172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2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2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2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2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2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2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2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2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73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73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73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74"/>
      <c r="B31" s="93"/>
      <c r="C31" s="94">
        <f t="shared" ref="C31:C44" si="5">E31+K31+Q31</f>
        <v>0</v>
      </c>
      <c r="D31" s="90">
        <f t="shared" ref="D31" si="6">+E31+K31+Q31</f>
        <v>0</v>
      </c>
      <c r="E31" s="95">
        <f>SUM(F31:J31)</f>
        <v>0</v>
      </c>
      <c r="F31" s="95">
        <f>SUM(F19:F30)</f>
        <v>0</v>
      </c>
      <c r="G31" s="95">
        <f t="shared" ref="G31:P31" si="7">SUM(G19:G30)</f>
        <v>0</v>
      </c>
      <c r="H31" s="95">
        <f t="shared" si="7"/>
        <v>0</v>
      </c>
      <c r="I31" s="95">
        <f t="shared" si="7"/>
        <v>0</v>
      </c>
      <c r="J31" s="95">
        <f t="shared" si="7"/>
        <v>0</v>
      </c>
      <c r="K31" s="95">
        <f t="shared" si="7"/>
        <v>0</v>
      </c>
      <c r="L31" s="95">
        <f t="shared" si="7"/>
        <v>0</v>
      </c>
      <c r="M31" s="95">
        <f t="shared" si="7"/>
        <v>0</v>
      </c>
      <c r="N31" s="95">
        <f t="shared" si="7"/>
        <v>0</v>
      </c>
      <c r="O31" s="95">
        <f t="shared" si="7"/>
        <v>0</v>
      </c>
      <c r="P31" s="95">
        <f t="shared" si="7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8">SUM(T19:T30)</f>
        <v>0</v>
      </c>
      <c r="U31" s="95">
        <f t="shared" si="8"/>
        <v>0</v>
      </c>
      <c r="V31" s="95">
        <f t="shared" si="8"/>
        <v>0</v>
      </c>
    </row>
    <row r="32" spans="1:22" x14ac:dyDescent="0.25">
      <c r="A32" s="172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2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2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2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2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2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2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2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2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73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3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3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4"/>
      <c r="B44" s="93"/>
      <c r="C44" s="94">
        <f t="shared" si="5"/>
        <v>0</v>
      </c>
      <c r="D44" s="95">
        <f>SUM(D32:D43)</f>
        <v>0</v>
      </c>
      <c r="E44" s="95">
        <f>SUM(F44:J44)</f>
        <v>0</v>
      </c>
      <c r="F44" s="95">
        <f t="shared" ref="F44:J44" si="9">SUM(F32:F43)</f>
        <v>0</v>
      </c>
      <c r="G44" s="95">
        <f t="shared" si="9"/>
        <v>0</v>
      </c>
      <c r="H44" s="95">
        <f t="shared" si="9"/>
        <v>0</v>
      </c>
      <c r="I44" s="95">
        <f t="shared" si="9"/>
        <v>0</v>
      </c>
      <c r="J44" s="95">
        <f t="shared" si="9"/>
        <v>0</v>
      </c>
      <c r="K44" s="95">
        <f>SUM(L44:P44)</f>
        <v>0</v>
      </c>
      <c r="L44" s="95">
        <f t="shared" ref="L44:P44" si="10">SUM(L32:L43)</f>
        <v>0</v>
      </c>
      <c r="M44" s="95">
        <f t="shared" si="10"/>
        <v>0</v>
      </c>
      <c r="N44" s="95">
        <f t="shared" si="10"/>
        <v>0</v>
      </c>
      <c r="O44" s="95">
        <f t="shared" si="10"/>
        <v>0</v>
      </c>
      <c r="P44" s="95">
        <f t="shared" si="10"/>
        <v>0</v>
      </c>
      <c r="Q44" s="95">
        <f>SUM(R44:V44)</f>
        <v>0</v>
      </c>
      <c r="R44" s="95">
        <f t="shared" ref="R44:V44" si="11">SUM(R32:R43)</f>
        <v>0</v>
      </c>
      <c r="S44" s="95">
        <f t="shared" si="11"/>
        <v>0</v>
      </c>
      <c r="T44" s="95">
        <f>SUM(T33:T43)</f>
        <v>0</v>
      </c>
      <c r="U44" s="95">
        <f t="shared" si="11"/>
        <v>0</v>
      </c>
      <c r="V44" s="95">
        <f t="shared" si="11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6" sqref="G26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0">
        <v>2021</v>
      </c>
      <c r="B4" s="86" t="s">
        <v>878</v>
      </c>
      <c r="C4" s="152">
        <f t="shared" ref="C4:C14" si="0">SUM(D4:P4)</f>
        <v>106949.90999999999</v>
      </c>
      <c r="D4" s="153">
        <v>25101.55</v>
      </c>
      <c r="E4" s="154">
        <v>492</v>
      </c>
      <c r="F4" s="154">
        <v>10412.32</v>
      </c>
      <c r="G4" s="152">
        <v>15767.23</v>
      </c>
      <c r="H4" s="152">
        <v>383.81</v>
      </c>
      <c r="I4" s="168">
        <v>5972</v>
      </c>
      <c r="J4" s="169">
        <v>27951.5</v>
      </c>
      <c r="K4" s="170">
        <v>10480</v>
      </c>
      <c r="L4" s="157">
        <v>2831.5</v>
      </c>
      <c r="M4" s="157"/>
      <c r="N4" s="157"/>
      <c r="O4" s="158">
        <v>4176</v>
      </c>
      <c r="P4" s="152">
        <v>3382</v>
      </c>
      <c r="Q4" s="9"/>
    </row>
    <row r="5" spans="1:18" s="3" customFormat="1" ht="18.75" x14ac:dyDescent="0.3">
      <c r="A5" s="180"/>
      <c r="B5" s="86" t="s">
        <v>879</v>
      </c>
      <c r="C5" s="152">
        <f>E5+F5+G5+H5+I5+J5+K5+L5+M5+N5+O5+P5+D5</f>
        <v>135013.75</v>
      </c>
      <c r="D5" s="153">
        <v>35435.67</v>
      </c>
      <c r="E5" s="154">
        <v>100</v>
      </c>
      <c r="F5" s="154">
        <v>10997.96</v>
      </c>
      <c r="G5" s="152">
        <v>4007.67</v>
      </c>
      <c r="H5" s="152">
        <v>494.95</v>
      </c>
      <c r="I5" s="155">
        <v>6350</v>
      </c>
      <c r="J5" s="156">
        <v>30075</v>
      </c>
      <c r="K5" s="155">
        <v>9190</v>
      </c>
      <c r="L5" s="159">
        <v>8962.5</v>
      </c>
      <c r="M5" s="159"/>
      <c r="N5" s="159"/>
      <c r="O5" s="158">
        <v>26449</v>
      </c>
      <c r="P5" s="152">
        <v>2951</v>
      </c>
      <c r="Q5" s="9"/>
    </row>
    <row r="6" spans="1:18" s="3" customFormat="1" ht="18.75" x14ac:dyDescent="0.3">
      <c r="A6" s="180"/>
      <c r="B6" s="86" t="s">
        <v>880</v>
      </c>
      <c r="C6" s="160">
        <f t="shared" si="0"/>
        <v>229419.6</v>
      </c>
      <c r="D6" s="153">
        <v>58931.6</v>
      </c>
      <c r="E6" s="154">
        <v>4543.09</v>
      </c>
      <c r="F6" s="154">
        <v>19018</v>
      </c>
      <c r="G6" s="152">
        <v>39659.85</v>
      </c>
      <c r="H6" s="152">
        <v>716.56</v>
      </c>
      <c r="I6" s="155">
        <v>9878</v>
      </c>
      <c r="J6" s="155">
        <v>26560</v>
      </c>
      <c r="K6" s="155">
        <v>12670</v>
      </c>
      <c r="L6" s="159">
        <v>6805.5</v>
      </c>
      <c r="M6" s="159">
        <v>38008</v>
      </c>
      <c r="N6" s="159"/>
      <c r="O6" s="161">
        <v>5007</v>
      </c>
      <c r="P6" s="152">
        <v>7622</v>
      </c>
      <c r="Q6" s="9"/>
    </row>
    <row r="7" spans="1:18" s="3" customFormat="1" ht="18.75" x14ac:dyDescent="0.3">
      <c r="A7" s="180"/>
      <c r="B7" s="86" t="s">
        <v>881</v>
      </c>
      <c r="C7" s="152">
        <f t="shared" si="0"/>
        <v>175759.74</v>
      </c>
      <c r="D7" s="153">
        <v>63825.32</v>
      </c>
      <c r="E7" s="154">
        <v>45718.63</v>
      </c>
      <c r="F7" s="154">
        <v>9381.7900000000009</v>
      </c>
      <c r="G7" s="152">
        <v>2311</v>
      </c>
      <c r="H7" s="152">
        <v>1444</v>
      </c>
      <c r="I7" s="155">
        <v>5945</v>
      </c>
      <c r="J7" s="155">
        <v>31070</v>
      </c>
      <c r="K7" s="155">
        <v>6110</v>
      </c>
      <c r="L7" s="159">
        <v>6223</v>
      </c>
      <c r="M7" s="159"/>
      <c r="N7" s="159"/>
      <c r="O7" s="161">
        <v>1762</v>
      </c>
      <c r="P7" s="152">
        <v>1969</v>
      </c>
      <c r="Q7" s="9"/>
    </row>
    <row r="8" spans="1:18" s="3" customFormat="1" ht="18.75" x14ac:dyDescent="0.3">
      <c r="A8" s="180"/>
      <c r="B8" s="86" t="s">
        <v>882</v>
      </c>
      <c r="C8" s="152">
        <f t="shared" si="0"/>
        <v>192519.99</v>
      </c>
      <c r="D8" s="153">
        <v>51131.46</v>
      </c>
      <c r="E8" s="154">
        <v>32701.73</v>
      </c>
      <c r="F8" s="154">
        <v>11740.48</v>
      </c>
      <c r="G8" s="152">
        <v>21749.41</v>
      </c>
      <c r="H8" s="152">
        <v>6905.91</v>
      </c>
      <c r="I8" s="155">
        <v>6979</v>
      </c>
      <c r="J8" s="156">
        <v>31182.5</v>
      </c>
      <c r="K8" s="155">
        <v>10018</v>
      </c>
      <c r="L8" s="159">
        <v>6280.5</v>
      </c>
      <c r="M8" s="159"/>
      <c r="N8" s="159"/>
      <c r="O8" s="158">
        <v>9610</v>
      </c>
      <c r="P8" s="152">
        <v>4221</v>
      </c>
      <c r="Q8" s="9"/>
    </row>
    <row r="9" spans="1:18" s="3" customFormat="1" ht="18.75" x14ac:dyDescent="0.3">
      <c r="A9" s="180"/>
      <c r="B9" s="86" t="s">
        <v>883</v>
      </c>
      <c r="C9" s="152">
        <f t="shared" si="0"/>
        <v>199705.45</v>
      </c>
      <c r="D9" s="153">
        <v>32731.25</v>
      </c>
      <c r="E9" s="154">
        <v>12111.51</v>
      </c>
      <c r="F9" s="154">
        <v>10325.98</v>
      </c>
      <c r="G9" s="152">
        <v>5142</v>
      </c>
      <c r="H9" s="152">
        <v>423.21</v>
      </c>
      <c r="I9" s="155">
        <v>12791</v>
      </c>
      <c r="J9" s="155">
        <v>28936</v>
      </c>
      <c r="K9" s="155">
        <v>15382</v>
      </c>
      <c r="L9" s="159">
        <v>7293.5</v>
      </c>
      <c r="M9" s="159"/>
      <c r="N9" s="159">
        <v>60588</v>
      </c>
      <c r="O9" s="158">
        <v>6583</v>
      </c>
      <c r="P9" s="152">
        <v>7398</v>
      </c>
      <c r="Q9" s="9"/>
    </row>
    <row r="10" spans="1:18" s="3" customFormat="1" ht="18.75" x14ac:dyDescent="0.3">
      <c r="A10" s="180"/>
      <c r="B10" s="86" t="s">
        <v>887</v>
      </c>
      <c r="C10" s="152">
        <f t="shared" si="0"/>
        <v>122157.25000000001</v>
      </c>
      <c r="D10" s="153">
        <v>41330.76</v>
      </c>
      <c r="E10" s="154">
        <v>2225.87</v>
      </c>
      <c r="F10" s="154">
        <v>13451</v>
      </c>
      <c r="G10" s="152">
        <v>5023</v>
      </c>
      <c r="H10" s="152">
        <v>1388.82</v>
      </c>
      <c r="I10" s="155">
        <v>8736</v>
      </c>
      <c r="J10" s="155"/>
      <c r="K10" s="155">
        <v>13072</v>
      </c>
      <c r="L10" s="159">
        <v>8025</v>
      </c>
      <c r="M10" s="159"/>
      <c r="N10" s="159">
        <v>13588.8</v>
      </c>
      <c r="O10" s="158">
        <v>12785</v>
      </c>
      <c r="P10" s="152">
        <v>2531</v>
      </c>
      <c r="Q10" s="9"/>
    </row>
    <row r="11" spans="1:18" s="3" customFormat="1" ht="18.75" x14ac:dyDescent="0.3">
      <c r="A11" s="180"/>
      <c r="B11" s="86" t="s">
        <v>888</v>
      </c>
      <c r="C11" s="152">
        <f t="shared" si="0"/>
        <v>0</v>
      </c>
      <c r="D11" s="153"/>
      <c r="E11" s="154"/>
      <c r="F11" s="154"/>
      <c r="G11" s="152"/>
      <c r="H11" s="152"/>
      <c r="I11" s="155"/>
      <c r="J11" s="155"/>
      <c r="K11" s="155"/>
      <c r="L11" s="159"/>
      <c r="M11" s="159"/>
      <c r="N11" s="159"/>
      <c r="O11" s="158"/>
      <c r="P11" s="152"/>
      <c r="Q11" s="9"/>
    </row>
    <row r="12" spans="1:18" s="3" customFormat="1" ht="18.75" x14ac:dyDescent="0.3">
      <c r="A12" s="180"/>
      <c r="B12" s="86" t="s">
        <v>889</v>
      </c>
      <c r="C12" s="152">
        <f t="shared" si="0"/>
        <v>0</v>
      </c>
      <c r="D12" s="153"/>
      <c r="E12" s="154"/>
      <c r="F12" s="154"/>
      <c r="G12" s="152"/>
      <c r="H12" s="152"/>
      <c r="I12" s="155"/>
      <c r="J12" s="155"/>
      <c r="K12" s="155"/>
      <c r="L12" s="159"/>
      <c r="M12" s="159"/>
      <c r="N12" s="159"/>
      <c r="O12" s="161"/>
      <c r="P12" s="152"/>
      <c r="Q12" s="9"/>
    </row>
    <row r="13" spans="1:18" s="3" customFormat="1" ht="18.75" x14ac:dyDescent="0.3">
      <c r="A13" s="180"/>
      <c r="B13" s="86" t="s">
        <v>884</v>
      </c>
      <c r="C13" s="152">
        <f t="shared" si="0"/>
        <v>0</v>
      </c>
      <c r="D13" s="153"/>
      <c r="E13" s="154"/>
      <c r="F13" s="154"/>
      <c r="G13" s="152"/>
      <c r="H13" s="152"/>
      <c r="I13" s="155"/>
      <c r="J13" s="155"/>
      <c r="K13" s="155"/>
      <c r="L13" s="159"/>
      <c r="M13" s="159"/>
      <c r="N13" s="159"/>
      <c r="O13" s="158"/>
      <c r="P13" s="152"/>
      <c r="Q13" s="9"/>
    </row>
    <row r="14" spans="1:18" s="3" customFormat="1" ht="18.75" x14ac:dyDescent="0.3">
      <c r="A14" s="180"/>
      <c r="B14" s="86" t="s">
        <v>885</v>
      </c>
      <c r="C14" s="162">
        <f t="shared" si="0"/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65"/>
    </row>
    <row r="15" spans="1:18" s="3" customFormat="1" ht="18.75" x14ac:dyDescent="0.3">
      <c r="A15" s="180"/>
      <c r="B15" s="86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5"/>
    </row>
    <row r="16" spans="1:18" s="3" customFormat="1" ht="18.75" x14ac:dyDescent="0.3">
      <c r="A16" s="180"/>
      <c r="B16" s="6" t="s">
        <v>892</v>
      </c>
      <c r="C16" s="163">
        <f>SUM(C4:C15)</f>
        <v>1161525.69</v>
      </c>
      <c r="D16" s="164">
        <f t="shared" ref="D16:O16" si="1">SUM(D4:D15)</f>
        <v>308487.61</v>
      </c>
      <c r="E16" s="164">
        <f t="shared" si="1"/>
        <v>97892.829999999987</v>
      </c>
      <c r="F16" s="164">
        <f t="shared" si="1"/>
        <v>85327.53</v>
      </c>
      <c r="G16" s="164">
        <f t="shared" si="1"/>
        <v>93660.160000000003</v>
      </c>
      <c r="H16" s="164">
        <f t="shared" si="1"/>
        <v>11757.259999999998</v>
      </c>
      <c r="I16" s="164">
        <f t="shared" si="1"/>
        <v>56651</v>
      </c>
      <c r="J16" s="164">
        <f t="shared" si="1"/>
        <v>175775</v>
      </c>
      <c r="K16" s="164">
        <f t="shared" si="1"/>
        <v>76922</v>
      </c>
      <c r="L16" s="164">
        <f t="shared" si="1"/>
        <v>46421.5</v>
      </c>
      <c r="M16" s="164">
        <f>SUM(M4:M15)</f>
        <v>38008</v>
      </c>
      <c r="N16" s="164">
        <f>SUM(N4:N15)</f>
        <v>74176.800000000003</v>
      </c>
      <c r="O16" s="164">
        <f t="shared" si="1"/>
        <v>66372</v>
      </c>
      <c r="P16" s="164">
        <f>SUM(P4:P15)</f>
        <v>30074</v>
      </c>
    </row>
    <row r="17" spans="1:17" s="3" customFormat="1" x14ac:dyDescent="0.25">
      <c r="A17" s="180"/>
      <c r="B17" s="171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0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2022-07-12T09:24:31Z</cp:lastPrinted>
  <dcterms:created xsi:type="dcterms:W3CDTF">2015-03-12T08:53:45Z</dcterms:created>
  <dcterms:modified xsi:type="dcterms:W3CDTF">2022-08-04T09:07:42Z</dcterms:modified>
</cp:coreProperties>
</file>