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zenel.ahmetaj\Desktop\2025    Buxheti per Asamble Komunale 2025-2027\FINAL BUXHETI 2025\"/>
    </mc:Choice>
  </mc:AlternateContent>
  <bookViews>
    <workbookView xWindow="0" yWindow="0" windowWidth="23955" windowHeight="6960"/>
  </bookViews>
  <sheets>
    <sheet name="P. Kapitale 2025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9" i="1" l="1"/>
  <c r="F47" i="1"/>
  <c r="D183" i="1"/>
  <c r="F52" i="1" l="1"/>
  <c r="E52" i="1"/>
  <c r="F49" i="1"/>
  <c r="D45" i="1"/>
  <c r="F44" i="1"/>
  <c r="E41" i="1"/>
  <c r="D41" i="1"/>
  <c r="D30" i="1"/>
  <c r="E12" i="1"/>
  <c r="F10" i="1"/>
  <c r="E184" i="1" l="1"/>
  <c r="F184" i="1"/>
  <c r="D184" i="1"/>
  <c r="E98" i="1" l="1"/>
  <c r="F98" i="1"/>
  <c r="D98" i="1"/>
  <c r="D167" i="1" l="1"/>
  <c r="E167" i="1"/>
  <c r="F167" i="1"/>
  <c r="E68" i="1" l="1"/>
  <c r="D73" i="1"/>
  <c r="E73" i="1"/>
  <c r="F73" i="1"/>
  <c r="D68" i="1" l="1"/>
  <c r="F68" i="1"/>
  <c r="E180" i="1"/>
  <c r="F180" i="1"/>
  <c r="D180" i="1"/>
  <c r="D116" i="1" l="1"/>
  <c r="D113" i="1" l="1"/>
  <c r="F93" i="1"/>
  <c r="E93" i="1"/>
  <c r="D93" i="1"/>
  <c r="F79" i="1"/>
  <c r="E79" i="1"/>
  <c r="D79" i="1"/>
  <c r="F113" i="1" l="1"/>
  <c r="E113" i="1"/>
  <c r="F123" i="1" l="1"/>
  <c r="E123" i="1"/>
  <c r="D123" i="1"/>
  <c r="D7" i="1" l="1"/>
  <c r="D6" i="1" s="1"/>
  <c r="E7" i="1"/>
  <c r="E6" i="1" s="1"/>
  <c r="F7" i="1"/>
  <c r="F6" i="1" s="1"/>
</calcChain>
</file>

<file path=xl/sharedStrings.xml><?xml version="1.0" encoding="utf-8"?>
<sst xmlns="http://schemas.openxmlformats.org/spreadsheetml/2006/main" count="251" uniqueCount="198">
  <si>
    <t xml:space="preserve">EMERTIMI I PROJEKTEVE  </t>
  </si>
  <si>
    <t xml:space="preserve">KODI I PROJEKTEVE EKZISTUESE DHE PROJEKTET E REJA </t>
  </si>
  <si>
    <t>KK - PRIZREN</t>
  </si>
  <si>
    <t>TOTALI I PROJEKTEVE KAPITALE  - PRIZREN</t>
  </si>
  <si>
    <t xml:space="preserve">ZJARRFIKESIT </t>
  </si>
  <si>
    <t xml:space="preserve">Totali I Zjarrefikesve </t>
  </si>
  <si>
    <t xml:space="preserve">TURIZMI </t>
  </si>
  <si>
    <t xml:space="preserve">BUJQESIA </t>
  </si>
  <si>
    <t xml:space="preserve">SHENDETESIA </t>
  </si>
  <si>
    <t xml:space="preserve">SHERBIMET SOCIALE </t>
  </si>
  <si>
    <t xml:space="preserve">Totali Sherbimet sociale </t>
  </si>
  <si>
    <t xml:space="preserve">ARSIMI </t>
  </si>
  <si>
    <t xml:space="preserve">KULTURA </t>
  </si>
  <si>
    <t>Totali i Kultures</t>
  </si>
  <si>
    <t>Totali i Arsimit</t>
  </si>
  <si>
    <t>Totali i Shendetesise :</t>
  </si>
  <si>
    <t xml:space="preserve">Totali i Bujqesise </t>
  </si>
  <si>
    <t>Totali i Turizmit</t>
  </si>
  <si>
    <t xml:space="preserve">Totali i Administrates </t>
  </si>
  <si>
    <t>Ndertimi i aneksit te shkolles ne Vermice</t>
  </si>
  <si>
    <t>Ndertimi I aneksit te shkolles se mesme ne Romajë - Has</t>
  </si>
  <si>
    <t>Renovimi I teresishem I objektit parashkollor "Lidhja e Prizrenit" Prizren</t>
  </si>
  <si>
    <t>Adaptimi I hapësirës për laboratore dhe furnizimi me paisje, ne shkolla</t>
  </si>
  <si>
    <t>Ndërtimi i objektit të ri shkollor ne Zym te Hasit</t>
  </si>
  <si>
    <t>Ndërtimi I sallës së edukatës fizike në shkollën "Dy Deshmoret" në Piranë</t>
  </si>
  <si>
    <t>TOTALI  SHERBIMET PUBLIKE  - PRIZREN</t>
  </si>
  <si>
    <t xml:space="preserve">        180 SHERB.PUBLI.MBROJT.CIVIL.EMER</t>
  </si>
  <si>
    <t>ADMINISTRATA</t>
  </si>
  <si>
    <t>Mamografi</t>
  </si>
  <si>
    <t>Vendosja dhe mirëmbajtja e kamerave të sigurisë në Komunën e Prizrenit</t>
  </si>
  <si>
    <t>Ndërtimet e mureve mbrojtëse nga rrëshqitjet e dheut</t>
  </si>
  <si>
    <t>Projekt i ri</t>
  </si>
  <si>
    <t>Ndërtimi i Aneksit te Shtëpia Rezidenciale ( salla për rekreacione fizike-sportive)</t>
  </si>
  <si>
    <t>Ndërtimi i QPS2</t>
  </si>
  <si>
    <t>Ndërtimi i shtëpisë emergjente për mbrojtjen e fëmijeve</t>
  </si>
  <si>
    <t>Ndërtimi i koridorit për lidhjen fizike në mes të objekteve të QPS-së dhe objektit të Arhivit si dhe vendosja e ashensorit për mundësimin e qasjës së përsnoave me aftësi të kufizuara në objektin e QPS-së</t>
  </si>
  <si>
    <t xml:space="preserve">Ndërtimi I objektit të ri shkollor  "Gjergj Kastrioti Skenderbeu" (ish Pjeter Mazrreku) në Mazrrek         </t>
  </si>
  <si>
    <t>Rregullimi I ambientit te oborreve ne shkollat e Prizrenit</t>
  </si>
  <si>
    <t>Ndertimi I aneksit te shkolles "Besim Ndrecaj" Lutogllave</t>
  </si>
  <si>
    <t>Renovimi I objektit shkollor SHF "Lekë Dukagjini" Prizren</t>
  </si>
  <si>
    <t>Ndërtimi I qerdhes ne Lagjen Tusus Prizren</t>
  </si>
  <si>
    <t>Ndërtimi I objektit të ri shkollor ne Lagjen "Bajram Curri" Prizren</t>
  </si>
  <si>
    <t>Ndërtimi I qerdhes ne Fshatin Zhur - Prizren</t>
  </si>
  <si>
    <t>Mirembajtja e sistemit te ngrohjeve qendrore neper shkolla</t>
  </si>
  <si>
    <t>Renovimi I teresishem I objektit shkollor "Deshmoret e Zhurit" Zhur</t>
  </si>
  <si>
    <t>Ndërtimi I aneksit të objektit shkollor Gjimnazi "Remzi Ademaj" në Prizren</t>
  </si>
  <si>
    <t>Ndërtimi I sallës së edukatës fizike në shkollën "Mithat Frasheri" në Krajk</t>
  </si>
  <si>
    <t>Ndrrimi I dyerve dhe dritareve te SHFMU"Ibrahim Fehmiu" Arbane Prizren</t>
  </si>
  <si>
    <t>Ndrrimi I dyerve dhe dritareve te SHFNU"Pjeter Budi" Lubizhde Has</t>
  </si>
  <si>
    <t>Ndrimi I dyerve dhe dritareve te SHFMU"Haziz Tola" Prizren</t>
  </si>
  <si>
    <t>Shtimi I kapacititetit te ujit të pijës në Komunen e Prizrenit</t>
  </si>
  <si>
    <t>Ndërtimi i ujesjellesit në Lubizhdë të Prizrenit , ndërtimi i bazenit të ri.</t>
  </si>
  <si>
    <t>Ndërtimi I kanalizimit dhe rrugëve në lagjën "Bajram Curri</t>
  </si>
  <si>
    <t>Ndrtimi i Infrastrukturës (rruge,kanalizim,ujesjelles etj) në lagjen "Jeta e re".</t>
  </si>
  <si>
    <t>Rehabilitimi dhe ndertimi i rrugeve me asfalt në qyte dhe fshatra ( aty ku paraqitet nevoja për intervenime)</t>
  </si>
  <si>
    <t>Rehabilitimi, ndërtimi, trotuareve dhe shesheve me elemente betoni ( intervenimi ne ato vende ku paraqitet nevoja) në  qytet dhe fshatra të Prizrenit</t>
  </si>
  <si>
    <t>Rehabilitimi dhe mirembajtja e sistemit te kanalizimit dhe ujësjellesit në qytetin e Prizrenit dhe fshatra të Prizrenit ( aty ku eshte nevoja për intervenim)</t>
  </si>
  <si>
    <t>Shenjëzimi horizontal, vertikal dhe sinjalizues në qytet dhe fshatra të Komunës së Prizrenit ( aty ky paraqitet nevoja per intervenim)</t>
  </si>
  <si>
    <t>Projekte ambientale (parqe, rrethoja,karrika, ndriqim dekorativ etj) në pjesën kryesore të Qytetit të Prizrenit</t>
  </si>
  <si>
    <t>Ndërtimi i projekteve infrastrukturore-rrugeve,kanalizimit,ujësjellesit,mure mbrojtëse,urave etj, projekte te vogla në Qytetin e Prizrenit dhe fshatrave</t>
  </si>
  <si>
    <t>Ndërtimi i rrugës Billushë-aksi rrugor Zhur-Dragash</t>
  </si>
  <si>
    <t>Ndërtimi i QKMF-së në Kfor</t>
  </si>
  <si>
    <t>Paisje stomatologjike</t>
  </si>
  <si>
    <t>Paisje Laboratorike</t>
  </si>
  <si>
    <t>Paisje jomedicionale</t>
  </si>
  <si>
    <t>Autoambulanca</t>
  </si>
  <si>
    <t>Ndertimi i QMF-së në lagjen e Trimave (Tusuz)</t>
  </si>
  <si>
    <t>Instalimi dhe montimi i ngrohjes qendrore dhe klimatizimi efiçient në objketet shëndetësore</t>
  </si>
  <si>
    <t>SHUMA E PARASHIKUAR 2026</t>
  </si>
  <si>
    <t>FINANCA</t>
  </si>
  <si>
    <t>Rinovimi I Eficiences e energjise  te ndertesave publike ne Prizren</t>
  </si>
  <si>
    <t>Total Financa</t>
  </si>
  <si>
    <t>Instalimi i ndriçimit te ri publik dhe riparimi I ndriçimit ekzistues</t>
  </si>
  <si>
    <t>Ndertimi dhe renovimi i objekteve te K.K Prizren</t>
  </si>
  <si>
    <t>Ndërtimi I qerdhes ne Lagjen Arbana Prizren</t>
  </si>
  <si>
    <t>Rregullimi i trotuareve në unazen e qytetit, Rruget Remzi Ademaj, Adem Jashari,Zahir Pajaziti,Ibrahim Rugova, vazhdim projekti</t>
  </si>
  <si>
    <t>Rregullimi i rrugëve,kanalizimit, ujësjellesit dhe ndriçimit publik në Lagjen "Dardania II"</t>
  </si>
  <si>
    <t>Ndërtimi i Infrastrukturës (rrugë,kanalizim,ujesjelles etj) Tusus</t>
  </si>
  <si>
    <t>Ndërtimi i rrugëve dhe kanalizimit në lagjen "Arbana" në qytetin e Prizrenit</t>
  </si>
  <si>
    <t>Ndërtimi I infrastrukturës në fshatin Karashengjergj</t>
  </si>
  <si>
    <t>Ndërtimi I rrugëve dhe kanalizimit "11 Marsi"</t>
  </si>
  <si>
    <t>Ndërtimi I infrastrukturës në Kobajë</t>
  </si>
  <si>
    <t>Ndërtimi I infrastrukturës në Kushnin Has</t>
  </si>
  <si>
    <t>Hapja e rrugës pyjore Udha e staneve në Vërmicë</t>
  </si>
  <si>
    <t>Ndërtimi I infrastrukturës në Nashec ( rrugë,kanalizim dhe ujësjelles )</t>
  </si>
  <si>
    <t>Ndërtimi I infrastrukturës Planejë-Gorozhup</t>
  </si>
  <si>
    <t>Rehabilitimi i infrastruktures (rrugët , kanalizimi ,ujësjellesi, ndriçimi publik etj) , në Zhur</t>
  </si>
  <si>
    <t>Ndërtimi I kanalizimit dhe rrugëve në Skorobisht</t>
  </si>
  <si>
    <t>Ndërtimi I ndriqimit publik në Korishë</t>
  </si>
  <si>
    <t>Ndërtimi I rrugës Velezhë-Smaç</t>
  </si>
  <si>
    <t>Ndërtimi I infrastrukturës, rrugët dhe kanalizimi në fshatin Piranë</t>
  </si>
  <si>
    <t>Ndërtimi I rrugës Qafa e Kushninit-Stanet e Struzhës</t>
  </si>
  <si>
    <t>Rehabilitimi dhe revitalizimi i hapsirave publike në zonen e parë të mbrojtur në  pjesen e vjeter të qytetit, restaurimi shesheve dhe objekteve</t>
  </si>
  <si>
    <t>Rehabilitimi I rrjetit të ujësjellesit në rrugën "Nënë Tereza"</t>
  </si>
  <si>
    <t>Ndërtimi I infrastrukturës në Korishë</t>
  </si>
  <si>
    <t>Ndërtimi I infrastrukturës në Hoqë të Qytetit</t>
  </si>
  <si>
    <t>Ndërtimi  I rrugës Sërbicë e Poshtme-Zojz</t>
  </si>
  <si>
    <t>Rregullimi i murëve mbrojtese në Komunën e Prizrenit ne Landovicë, Randobravë,fshatra te Zhupës, Has, Vërrri etj</t>
  </si>
  <si>
    <t xml:space="preserve">Ndërtimi I shtratit të Lumbardhit nga Ura afër kampusit universitar në vazhdim të rrjedhës </t>
  </si>
  <si>
    <t>Shtresimi i rrugeve me asfalt ne fshatin Hoqë e Qytetit</t>
  </si>
  <si>
    <t>Rregullimi I rrugëe dhe trotuareve në lagjën 2 Korriku</t>
  </si>
  <si>
    <t>Ndërtim I kanalizimit dhe mureve mbrojtëse në Krushë të Vogel</t>
  </si>
  <si>
    <t>Ndërtiim I infrastrukturës në Gjonaj</t>
  </si>
  <si>
    <t>Ndërtimi I infrastrukturës në Zojz-Ndërtimi I Urës</t>
  </si>
  <si>
    <t>Zgjerimi dhe ndërtimi i rrugës me asfalt në fshatin Novakë</t>
  </si>
  <si>
    <t>Rregulimi i infrastrukturës si dhe renovimi i objektit të stacionit të autobusave</t>
  </si>
  <si>
    <t>Rregullimi i ndriçimit publik në Lubizhdë të Hasit</t>
  </si>
  <si>
    <t>Vendosja e ujematesve dhe pusetës për konsumator në pronë publike-Zhur Dobrushtë, Vërmicë, Shkozë, Vlashnje, Muradem, Kobajë dhe Nashec</t>
  </si>
  <si>
    <t>SHUMA E PLANIFIKUAR 2025</t>
  </si>
  <si>
    <t>SHUMA E PARASHIKUAR 2027</t>
  </si>
  <si>
    <t>Ndertimi i banesave sociale ne Lgjen Petrove - Prizren</t>
  </si>
  <si>
    <t xml:space="preserve">Rregullimi i infrastrukturës për ndertesën e QPS 2  </t>
  </si>
  <si>
    <t>Ashensor (Lift) për shtepin 2QPS</t>
  </si>
  <si>
    <t>Ashensor (Lift) për shtepin e të moshuarve</t>
  </si>
  <si>
    <t>KËRKESAT E PRANUARA PËR PROJEKTET KAPITALE SIPAS DREJTORIVE  PER VITIN   2025-2027</t>
  </si>
  <si>
    <t>Ndërtimi i objekteve sportive dhe kulturore në qytet dhe fshatra</t>
  </si>
  <si>
    <t>Ndërtimi i sallës Multifunksionale</t>
  </si>
  <si>
    <t>Ndërtimi i stadiumit në Kabash (Has) KK Prizren-FFK</t>
  </si>
  <si>
    <t>Restaurimi i Kullës në Gjonaj (Komuna dhe QRTK)</t>
  </si>
  <si>
    <t>Ndërtimi i Qendrës Kulturore Turke</t>
  </si>
  <si>
    <t>Ndërtimi i Qendrës Kulturore në Pousk</t>
  </si>
  <si>
    <t>Ndërtimi i tribunave Tribuna në Stadiumin ne Gjonaj KK Prizren- FFK</t>
  </si>
  <si>
    <t xml:space="preserve">Blerja e veturave per nevojat e Komunes se Prizrenit </t>
  </si>
  <si>
    <t>Ndërtimi i infrastrukturës (rrugët dhe ambijent) turizmit kulturor - Leskovec</t>
  </si>
  <si>
    <t>Ndërtimi I infrastrukturës (rrugët,ujë,kanalizim) Kisha e Shën Pjetrit-Kabashë në Korishë dhe Gurri I Kallugjerit Jeshkovë -Billushe</t>
  </si>
  <si>
    <t>Rregullimi i ambientit të jashtëm në fshatin Poslishtë</t>
  </si>
  <si>
    <t>Ndërtimi i rrugëve dhe kanalizimeve në Poslisht, Nashec, Struzhë, Kabashë - Korishë  "Krijimi I ambijentit turistik në Malet e Kabashit dhe të Korishës"</t>
  </si>
  <si>
    <t>Ndertimi I infrastruktures (rruget, kanalizim, ambijet) rruget malore ne rajonin e Sharrit (Zhupa), Zhur, Verrinit, Has dhe Kabashe Korishe</t>
  </si>
  <si>
    <t>Ndërtimi I infrastrukturës (rrugët,ujë,kanalizim) në dy burimet e ujit në Vërmicë</t>
  </si>
  <si>
    <t>RestaurimI I Xhamisë së vjetër në fshatin Leskovec</t>
  </si>
  <si>
    <t>Rregullimi infrastruktures te ujevarja e Donje Lubinjes</t>
  </si>
  <si>
    <t>Ndertimi i infrastrukturës (rrugët dhe ambijent) turizmi malor dhe rural - Vlashnje dhe Muradem</t>
  </si>
  <si>
    <t>Ndertimi I infrastruktures ne Parkun Ekonomik Lubizhde</t>
  </si>
  <si>
    <t xml:space="preserve">Shtigjet per biciklistat  </t>
  </si>
  <si>
    <t>Ndertimi i infrastrukturës (rrugët dhe ambijent) turizmi malor dhe rural - Nashec, Jabllanicë, Vërmicë</t>
  </si>
  <si>
    <t>50.000.00</t>
  </si>
  <si>
    <t>30.000.00</t>
  </si>
  <si>
    <t>40.000.00</t>
  </si>
  <si>
    <t>60.000.00</t>
  </si>
  <si>
    <t>80.000.00</t>
  </si>
  <si>
    <t>120.000.00</t>
  </si>
  <si>
    <t>20.000.00</t>
  </si>
  <si>
    <t>Rehabilitimi I rrugeve fushore (kontrat korniz 3 vjeqare)</t>
  </si>
  <si>
    <t>Rehabilitimi kanaleve ujitese dhe kullimi I tokave bujqesore</t>
  </si>
  <si>
    <t xml:space="preserve">Ndërtimi Strehimorës për trajtimin e qenve endacak </t>
  </si>
  <si>
    <t>Ndërtimi I objektit të ri shkollor në Krushe të Vogël - faza e dyte</t>
  </si>
  <si>
    <t>Renovimi i teresishem i obj.shk. "Mati Logoreci" Prizren</t>
  </si>
  <si>
    <t>Renovimi i nyjeve sanitare ne objektet shkollore: Ibrahim Fehmiu dhe Deshmoret e Kabashit</t>
  </si>
  <si>
    <t>Ndertimi dhe rregullimi i stadiumit ne shkollen "Meto Bajraktari" ne Recane</t>
  </si>
  <si>
    <t>Punimi terrenit sportiv dhe rrethojes se oborrit ne SHFMU"Naim Frasheri" Kobaj Prizren</t>
  </si>
  <si>
    <t>Digjitalizimi i sistemit te institucioneve arsimore ne shkollat; Emin Duraku, Mati Logoreci, Leke Dukagjini, Abdyl Frasheri, Hysen Rexhepi, Gani Saramati, Ibrahim Fehmiu, Fadil Hisari,</t>
  </si>
  <si>
    <t>Ndert, I SEF Gani Saramati</t>
  </si>
  <si>
    <t>Ndert I nyjeve sanitare shk. Sinan Thaqi" Zojz</t>
  </si>
  <si>
    <t>Ndertimi I aneksit te shkolles "Fatmir Berisha" Prizren</t>
  </si>
  <si>
    <t>Ndrimi I dyerve dhe dritareve te SHFMU"Emin Duraku" Prizren</t>
  </si>
  <si>
    <t>Renovimi I kulmit te objektit shkollor "Luigj Gurakuqi" Nashec</t>
  </si>
  <si>
    <t>Renovimi I teresishem I objektit shkollor "Izvor" Lubinje e Eperme</t>
  </si>
  <si>
    <t>Renovimi I SEF te SHMU "Abdyl Frasheri" Prizren</t>
  </si>
  <si>
    <t>Paisje mjekësore</t>
  </si>
  <si>
    <t>Ndërtimi i AMF-së në fshatin Vlashnje</t>
  </si>
  <si>
    <t>Blerja e Autoveturave për nevojat e KPSH</t>
  </si>
  <si>
    <t>Ndërtimi i QMF-së në fshatin Piranë</t>
  </si>
  <si>
    <t>Ndërtimi i AMF-së në fshatin Randobravë</t>
  </si>
  <si>
    <t>Ndertimi I depose per lende djegese per ngrohje ne SHFMU "Leke Dukagjini" Prizren dhe "Mushnikova" Mushnikovë</t>
  </si>
  <si>
    <t>Blerja e paisje për brigadën e zjarrfikësve (Gjenerator, motorrsharr, kompresor, Shkalle etj)</t>
  </si>
  <si>
    <t>Ndërtimi i rrugeve dhe kanalizimit në fshatrat e Zhupës</t>
  </si>
  <si>
    <t>Kubëzimi I disa rrugëve dhe ndriqimit publik në Vërmicë</t>
  </si>
  <si>
    <t>Asfaltimi i rrugës Medvec-Smaç</t>
  </si>
  <si>
    <t>Ndërtimi I rrugës Jeshkovë-Lybiqevë</t>
  </si>
  <si>
    <t>Rregullimi I përrockës në Randobravë</t>
  </si>
  <si>
    <t>Ndërtimi I rrugës Shpenadi-Lubizhdë</t>
  </si>
  <si>
    <t>Rregullimi I trotuarit dhe kanalizimit në Bregdri</t>
  </si>
  <si>
    <t>Ndërtimi I rrugës alternative Lubizhdë-Skorobisht</t>
  </si>
  <si>
    <t>Rregullimi I infrastrukturës në rrugën "Operacioni Shigjeta"</t>
  </si>
  <si>
    <t>Projekt I ri</t>
  </si>
  <si>
    <t>Ndërtimi I infrastrukturës në Tupec</t>
  </si>
  <si>
    <t>Hartimi dhe Ndërtimi I objektit të Komunës dhe ndërtimi I parkingjeve te Shtëpia e Bardhë</t>
  </si>
  <si>
    <t>Ndërtimi I rrugës Shkolla e re- Karakolla</t>
  </si>
  <si>
    <t>Ndërtimi I tregut të gjelbërt dhe parkingut nëntoksor të gjimnazi</t>
  </si>
  <si>
    <t xml:space="preserve">Dron për kërkim shpëtim për brigadën e zjarrfiksëve </t>
  </si>
  <si>
    <t>Ndërtimi I objektit të ri shkollor në Krushe të Vogël - faza e pare</t>
  </si>
  <si>
    <t>Renovimi i objektit shkollor SHMU "Hysen Rexhepi"</t>
  </si>
  <si>
    <t>Renovimi i objektit shkollor ne Fshatin Gjonaj (objekti i vjeter)</t>
  </si>
  <si>
    <t>Ndertimi i Salles se Edukates Fizike ne SHFNU "Zef Lush Marku" Velezhë</t>
  </si>
  <si>
    <t>Ndrrimi i kalldajave te ngrohjes qendrore, ne shkollat; SHFMU"Motrat Qiriazi" lagj.Kurile Prizren, "Luigj Gurakuqi" Nashec dhe "Brigada 125" Medvec</t>
  </si>
  <si>
    <t>Renovimi I teresishem I objektit shkollor ne Gorozhup</t>
  </si>
  <si>
    <t>Renovimi I kulmit te objektit shkollor "17 Shkurt" Atmaxhë</t>
  </si>
  <si>
    <t>Ndertimi i objektit Qendra kulturore në Piran (projekt me buxhetim)</t>
  </si>
  <si>
    <t>Ndertimi i terrenit sportiv -salla e mundjes Tusus (Me buxhetim)</t>
  </si>
  <si>
    <t>Ndertimi I Memorialit ne Krushe te Vogel (Vazhdimi I projektit)</t>
  </si>
  <si>
    <t>Bashkefinancim me Donator</t>
  </si>
  <si>
    <t>Ndërtimi i rrugës me kallderm te "Kulla" në Jeshkovë</t>
  </si>
  <si>
    <t xml:space="preserve">Ndërtimi i shtatorës së Adem Jasharit </t>
  </si>
  <si>
    <t>Ndërtimi i shtatorës së Ibrahim Rugovës</t>
  </si>
  <si>
    <t>BUXHETI PËR PROJEKTET KAPITALE SIPAS QARKORES 2025/02</t>
  </si>
  <si>
    <t>TOTALI</t>
  </si>
  <si>
    <t>DIFERENCA</t>
  </si>
  <si>
    <t>QARKORJA 2025/02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</si>
</sst>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[$€-2]\ * #,##0.00_);_([$€-2]\ * \(#,##0.00\);_([$€-2]\ * &quot;-&quot;??_);_(@_)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3" tint="-0.249977111117893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rgb="FFFF0000"/>
      <name val="Times New Roman"/>
      <family val="1"/>
    </font>
    <font>
      <b/>
      <sz val="10"/>
      <name val="Times New Roman"/>
      <family val="1"/>
    </font>
    <font>
      <b/>
      <sz val="10"/>
      <color rgb="FFFF0000"/>
      <name val="Times New Roman"/>
      <family val="1"/>
    </font>
    <font>
      <b/>
      <sz val="11"/>
      <color theme="1"/>
      <name val="Times New Roman"/>
      <family val="1"/>
    </font>
    <font>
      <b/>
      <sz val="10"/>
      <color rgb="FF000000"/>
      <name val="Times New Roman"/>
      <family val="1"/>
    </font>
    <font>
      <sz val="10"/>
      <color theme="3" tint="-0.249977111117893"/>
      <name val="Times New Roman"/>
      <family val="1"/>
    </font>
    <font>
      <b/>
      <sz val="11"/>
      <color rgb="FF3F3F3F"/>
      <name val="Calibri"/>
      <family val="2"/>
      <scheme val="minor"/>
    </font>
    <font>
      <sz val="10"/>
      <name val="Times New Roman"/>
      <family val="1"/>
    </font>
    <font>
      <b/>
      <sz val="11"/>
      <color theme="0"/>
      <name val="Calibri"/>
      <family val="2"/>
      <scheme val="minor"/>
    </font>
    <font>
      <sz val="10"/>
      <color rgb="FF000000"/>
      <name val="Times New Roman"/>
      <family val="1"/>
    </font>
    <font>
      <b/>
      <sz val="20"/>
      <color theme="3" tint="-0.249977111117893"/>
      <name val="Times New Roman"/>
      <family val="1"/>
    </font>
    <font>
      <sz val="20"/>
      <color theme="1"/>
      <name val="Times New Roman"/>
      <family val="1"/>
    </font>
    <font>
      <b/>
      <sz val="10"/>
      <color theme="3"/>
      <name val="Times New Roman"/>
      <family val="1"/>
    </font>
    <font>
      <b/>
      <sz val="16"/>
      <color theme="3"/>
      <name val="Times New Roman"/>
      <family val="1"/>
    </font>
    <font>
      <b/>
      <sz val="12"/>
      <name val="Times New Roman"/>
      <family val="1"/>
    </font>
    <font>
      <b/>
      <sz val="11"/>
      <name val="Times New Roman"/>
      <family val="1"/>
    </font>
    <font>
      <sz val="9"/>
      <color theme="1"/>
      <name val="Times New Roman"/>
      <family val="1"/>
    </font>
    <font>
      <sz val="10"/>
      <color rgb="FF3F3F3F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  <fill>
      <patternFill patternType="solid">
        <fgColor rgb="FFA5A5A5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/>
      <top/>
      <bottom style="thin">
        <color rgb="FF3F3F3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1" fillId="6" borderId="9" applyNumberFormat="0" applyAlignment="0" applyProtection="0"/>
    <xf numFmtId="0" fontId="13" fillId="8" borderId="10" applyNumberFormat="0" applyAlignment="0" applyProtection="0"/>
  </cellStyleXfs>
  <cellXfs count="97">
    <xf numFmtId="0" fontId="0" fillId="0" borderId="0" xfId="0"/>
    <xf numFmtId="0" fontId="2" fillId="4" borderId="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164" fontId="3" fillId="0" borderId="0" xfId="0" applyNumberFormat="1" applyFont="1"/>
    <xf numFmtId="0" fontId="4" fillId="4" borderId="3" xfId="0" applyFont="1" applyFill="1" applyBorder="1" applyAlignment="1">
      <alignment horizontal="center" vertical="center" wrapText="1"/>
    </xf>
    <xf numFmtId="164" fontId="4" fillId="4" borderId="4" xfId="0" applyNumberFormat="1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 vertical="center" wrapText="1"/>
    </xf>
    <xf numFmtId="164" fontId="4" fillId="4" borderId="6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0" xfId="0" applyFont="1" applyFill="1" applyBorder="1" applyAlignment="1">
      <alignment horizontal="center" vertical="center" wrapText="1"/>
    </xf>
    <xf numFmtId="164" fontId="4" fillId="4" borderId="0" xfId="0" applyNumberFormat="1" applyFont="1" applyFill="1" applyBorder="1" applyAlignment="1">
      <alignment horizontal="center" vertical="center" wrapText="1"/>
    </xf>
    <xf numFmtId="164" fontId="4" fillId="4" borderId="8" xfId="0" applyNumberFormat="1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 vertical="center"/>
    </xf>
    <xf numFmtId="0" fontId="12" fillId="7" borderId="3" xfId="0" applyFont="1" applyFill="1" applyBorder="1" applyAlignment="1">
      <alignment horizontal="left" vertical="center" wrapText="1"/>
    </xf>
    <xf numFmtId="4" fontId="4" fillId="4" borderId="7" xfId="0" applyNumberFormat="1" applyFont="1" applyFill="1" applyBorder="1" applyAlignment="1">
      <alignment horizontal="center" vertical="center" wrapText="1"/>
    </xf>
    <xf numFmtId="4" fontId="3" fillId="0" borderId="0" xfId="0" applyNumberFormat="1" applyFont="1"/>
    <xf numFmtId="164" fontId="3" fillId="4" borderId="3" xfId="0" applyNumberFormat="1" applyFont="1" applyFill="1" applyBorder="1" applyAlignment="1">
      <alignment horizontal="center" vertical="center" wrapText="1"/>
    </xf>
    <xf numFmtId="164" fontId="4" fillId="4" borderId="3" xfId="0" applyNumberFormat="1" applyFont="1" applyFill="1" applyBorder="1" applyAlignment="1">
      <alignment horizontal="center" vertical="center" wrapText="1"/>
    </xf>
    <xf numFmtId="43" fontId="9" fillId="4" borderId="3" xfId="1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10" fillId="7" borderId="3" xfId="0" applyFont="1" applyFill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 wrapText="1"/>
    </xf>
    <xf numFmtId="4" fontId="4" fillId="4" borderId="4" xfId="0" applyNumberFormat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0" xfId="0" applyFont="1"/>
    <xf numFmtId="0" fontId="3" fillId="0" borderId="0" xfId="0" applyFont="1"/>
    <xf numFmtId="0" fontId="17" fillId="0" borderId="3" xfId="0" applyFont="1" applyBorder="1" applyAlignment="1">
      <alignment horizontal="center" vertical="center" wrapText="1"/>
    </xf>
    <xf numFmtId="164" fontId="17" fillId="0" borderId="3" xfId="0" applyNumberFormat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4" fontId="17" fillId="0" borderId="3" xfId="0" applyNumberFormat="1" applyFont="1" applyBorder="1" applyAlignment="1">
      <alignment horizontal="center" vertical="center" wrapText="1"/>
    </xf>
    <xf numFmtId="4" fontId="4" fillId="0" borderId="0" xfId="0" applyNumberFormat="1" applyFont="1" applyAlignment="1">
      <alignment wrapText="1"/>
    </xf>
    <xf numFmtId="0" fontId="4" fillId="3" borderId="3" xfId="0" applyFont="1" applyFill="1" applyBorder="1" applyAlignment="1">
      <alignment horizontal="center" vertical="center" wrapText="1"/>
    </xf>
    <xf numFmtId="0" fontId="18" fillId="3" borderId="3" xfId="0" applyFont="1" applyFill="1" applyBorder="1" applyAlignment="1">
      <alignment horizontal="center" vertical="center" wrapText="1"/>
    </xf>
    <xf numFmtId="0" fontId="17" fillId="3" borderId="3" xfId="0" applyFont="1" applyFill="1" applyBorder="1" applyAlignment="1">
      <alignment horizontal="center" vertical="center" wrapText="1"/>
    </xf>
    <xf numFmtId="4" fontId="17" fillId="3" borderId="3" xfId="0" applyNumberFormat="1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19" fillId="5" borderId="3" xfId="0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center" vertical="center" wrapText="1"/>
    </xf>
    <xf numFmtId="4" fontId="6" fillId="5" borderId="3" xfId="0" applyNumberFormat="1" applyFont="1" applyFill="1" applyBorder="1" applyAlignment="1">
      <alignment horizontal="center" vertical="center" wrapText="1"/>
    </xf>
    <xf numFmtId="164" fontId="4" fillId="0" borderId="0" xfId="0" applyNumberFormat="1" applyFont="1" applyAlignment="1">
      <alignment wrapText="1"/>
    </xf>
    <xf numFmtId="0" fontId="20" fillId="5" borderId="3" xfId="0" applyFont="1" applyFill="1" applyBorder="1" applyAlignment="1">
      <alignment horizontal="left" vertical="center" wrapText="1"/>
    </xf>
    <xf numFmtId="164" fontId="6" fillId="5" borderId="3" xfId="0" applyNumberFormat="1" applyFont="1" applyFill="1" applyBorder="1" applyAlignment="1">
      <alignment horizontal="center" vertical="center" wrapText="1"/>
    </xf>
    <xf numFmtId="0" fontId="14" fillId="7" borderId="3" xfId="0" applyFont="1" applyFill="1" applyBorder="1" applyAlignment="1">
      <alignment vertical="top" wrapText="1"/>
    </xf>
    <xf numFmtId="1" fontId="14" fillId="7" borderId="3" xfId="0" applyNumberFormat="1" applyFont="1" applyFill="1" applyBorder="1" applyAlignment="1">
      <alignment horizontal="center" vertical="center"/>
    </xf>
    <xf numFmtId="4" fontId="14" fillId="7" borderId="3" xfId="0" applyNumberFormat="1" applyFont="1" applyFill="1" applyBorder="1" applyAlignment="1">
      <alignment horizontal="center" vertical="center" wrapText="1"/>
    </xf>
    <xf numFmtId="0" fontId="12" fillId="7" borderId="3" xfId="0" applyFont="1" applyFill="1" applyBorder="1" applyAlignment="1">
      <alignment vertical="center" wrapText="1"/>
    </xf>
    <xf numFmtId="4" fontId="12" fillId="7" borderId="3" xfId="1" applyNumberFormat="1" applyFont="1" applyFill="1" applyBorder="1" applyAlignment="1">
      <alignment horizontal="center" vertical="center" wrapText="1"/>
    </xf>
    <xf numFmtId="0" fontId="12" fillId="7" borderId="3" xfId="0" applyFont="1" applyFill="1" applyBorder="1" applyAlignment="1">
      <alignment horizontal="left" wrapText="1"/>
    </xf>
    <xf numFmtId="4" fontId="14" fillId="7" borderId="3" xfId="0" applyNumberFormat="1" applyFont="1" applyFill="1" applyBorder="1" applyAlignment="1">
      <alignment horizontal="center" vertical="top"/>
    </xf>
    <xf numFmtId="0" fontId="3" fillId="7" borderId="3" xfId="0" applyFont="1" applyFill="1" applyBorder="1" applyAlignment="1">
      <alignment wrapText="1"/>
    </xf>
    <xf numFmtId="0" fontId="6" fillId="4" borderId="3" xfId="0" applyFont="1" applyFill="1" applyBorder="1" applyAlignment="1">
      <alignment horizontal="left" vertical="center" wrapText="1"/>
    </xf>
    <xf numFmtId="164" fontId="6" fillId="4" borderId="3" xfId="0" applyNumberFormat="1" applyFont="1" applyFill="1" applyBorder="1" applyAlignment="1">
      <alignment horizontal="center" vertical="center" wrapText="1"/>
    </xf>
    <xf numFmtId="43" fontId="3" fillId="0" borderId="3" xfId="1" applyFont="1" applyBorder="1" applyAlignment="1">
      <alignment horizontal="center"/>
    </xf>
    <xf numFmtId="0" fontId="3" fillId="7" borderId="3" xfId="0" applyFont="1" applyFill="1" applyBorder="1" applyAlignment="1">
      <alignment horizontal="center" vertical="center"/>
    </xf>
    <xf numFmtId="4" fontId="3" fillId="7" borderId="3" xfId="0" applyNumberFormat="1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left" vertical="center" wrapText="1"/>
    </xf>
    <xf numFmtId="43" fontId="12" fillId="0" borderId="3" xfId="0" applyNumberFormat="1" applyFont="1" applyBorder="1" applyAlignment="1">
      <alignment horizontal="center" vertical="center"/>
    </xf>
    <xf numFmtId="43" fontId="3" fillId="0" borderId="3" xfId="0" applyNumberFormat="1" applyFont="1" applyBorder="1" applyAlignment="1">
      <alignment horizontal="center" vertical="center"/>
    </xf>
    <xf numFmtId="2" fontId="3" fillId="0" borderId="3" xfId="0" applyNumberFormat="1" applyFont="1" applyBorder="1" applyAlignment="1">
      <alignment horizontal="center" vertical="center"/>
    </xf>
    <xf numFmtId="43" fontId="3" fillId="7" borderId="3" xfId="1" applyFont="1" applyFill="1" applyBorder="1" applyAlignment="1">
      <alignment horizontal="center" vertical="center" wrapText="1"/>
    </xf>
    <xf numFmtId="43" fontId="3" fillId="0" borderId="3" xfId="0" applyNumberFormat="1" applyFont="1" applyBorder="1" applyAlignment="1">
      <alignment horizontal="center"/>
    </xf>
    <xf numFmtId="2" fontId="3" fillId="0" borderId="3" xfId="0" applyNumberFormat="1" applyFont="1" applyBorder="1" applyAlignment="1">
      <alignment horizontal="center"/>
    </xf>
    <xf numFmtId="0" fontId="3" fillId="7" borderId="3" xfId="0" applyFont="1" applyFill="1" applyBorder="1"/>
    <xf numFmtId="0" fontId="14" fillId="7" borderId="3" xfId="0" applyFont="1" applyFill="1" applyBorder="1" applyAlignment="1">
      <alignment vertical="distributed"/>
    </xf>
    <xf numFmtId="4" fontId="12" fillId="7" borderId="3" xfId="0" applyNumberFormat="1" applyFont="1" applyFill="1" applyBorder="1" applyAlignment="1">
      <alignment horizontal="center" vertical="center" wrapText="1"/>
    </xf>
    <xf numFmtId="0" fontId="21" fillId="7" borderId="3" xfId="0" applyFont="1" applyFill="1" applyBorder="1" applyAlignment="1">
      <alignment vertical="distributed"/>
    </xf>
    <xf numFmtId="43" fontId="4" fillId="4" borderId="3" xfId="1" applyFont="1" applyFill="1" applyBorder="1" applyAlignment="1">
      <alignment horizontal="center" vertical="center" wrapText="1"/>
    </xf>
    <xf numFmtId="0" fontId="12" fillId="7" borderId="3" xfId="0" applyFont="1" applyFill="1" applyBorder="1" applyAlignment="1">
      <alignment horizontal="center" vertical="center" wrapText="1"/>
    </xf>
    <xf numFmtId="0" fontId="22" fillId="7" borderId="9" xfId="2" applyFont="1" applyFill="1" applyAlignment="1">
      <alignment horizontal="center" vertical="center" wrapText="1"/>
    </xf>
    <xf numFmtId="0" fontId="3" fillId="7" borderId="0" xfId="0" applyFont="1" applyFill="1"/>
    <xf numFmtId="0" fontId="12" fillId="0" borderId="5" xfId="0" applyFont="1" applyFill="1" applyBorder="1" applyAlignment="1">
      <alignment vertical="center" wrapText="1"/>
    </xf>
    <xf numFmtId="0" fontId="12" fillId="0" borderId="3" xfId="0" applyFont="1" applyFill="1" applyBorder="1" applyAlignment="1">
      <alignment horizontal="center" vertical="center"/>
    </xf>
    <xf numFmtId="0" fontId="12" fillId="0" borderId="11" xfId="2" applyFont="1" applyFill="1" applyBorder="1" applyAlignment="1">
      <alignment vertical="center" wrapText="1"/>
    </xf>
    <xf numFmtId="0" fontId="12" fillId="0" borderId="3" xfId="0" applyFont="1" applyFill="1" applyBorder="1" applyAlignment="1">
      <alignment wrapText="1"/>
    </xf>
    <xf numFmtId="0" fontId="12" fillId="0" borderId="3" xfId="0" applyFont="1" applyFill="1" applyBorder="1" applyAlignment="1">
      <alignment horizontal="center" vertical="center" wrapText="1"/>
    </xf>
    <xf numFmtId="4" fontId="6" fillId="4" borderId="3" xfId="3" applyNumberFormat="1" applyFont="1" applyFill="1" applyBorder="1" applyAlignment="1">
      <alignment horizontal="center" vertical="center" wrapText="1"/>
    </xf>
    <xf numFmtId="0" fontId="12" fillId="7" borderId="3" xfId="1" applyNumberFormat="1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6" fillId="7" borderId="3" xfId="1" applyNumberFormat="1" applyFont="1" applyFill="1" applyBorder="1" applyAlignment="1">
      <alignment horizontal="center" vertical="center" wrapText="1"/>
    </xf>
  </cellXfs>
  <cellStyles count="4">
    <cellStyle name="Check Cell" xfId="3" builtinId="23"/>
    <cellStyle name="Comma" xfId="1" builtinId="3"/>
    <cellStyle name="Normal" xfId="0" builtinId="0"/>
    <cellStyle name="Output" xfId="2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263"/>
  <sheetViews>
    <sheetView tabSelected="1" topLeftCell="A154" workbookViewId="0">
      <selection activeCell="G180" sqref="G180"/>
    </sheetView>
  </sheetViews>
  <sheetFormatPr defaultRowHeight="12.75" x14ac:dyDescent="0.2"/>
  <cols>
    <col min="1" max="1" width="4.140625" style="2" customWidth="1"/>
    <col min="2" max="2" width="59" style="5" customWidth="1"/>
    <col min="3" max="3" width="12.85546875" style="2" customWidth="1"/>
    <col min="4" max="4" width="19.140625" style="6" customWidth="1"/>
    <col min="5" max="5" width="18" style="6" customWidth="1"/>
    <col min="6" max="6" width="18.140625" style="6" bestFit="1" customWidth="1"/>
    <col min="7" max="7" width="19.85546875" style="42" customWidth="1"/>
    <col min="8" max="16384" width="9.140625" style="42"/>
  </cols>
  <sheetData>
    <row r="3" spans="1:9" ht="55.5" customHeight="1" x14ac:dyDescent="0.2">
      <c r="A3" s="40"/>
      <c r="B3" s="94" t="s">
        <v>114</v>
      </c>
      <c r="C3" s="95"/>
      <c r="D3" s="95"/>
      <c r="E3" s="95"/>
      <c r="F3" s="95"/>
      <c r="G3" s="41"/>
      <c r="H3" s="41"/>
      <c r="I3" s="41"/>
    </row>
    <row r="4" spans="1:9" ht="78" customHeight="1" x14ac:dyDescent="0.2">
      <c r="A4" s="40"/>
      <c r="B4" s="43" t="s">
        <v>0</v>
      </c>
      <c r="C4" s="43" t="s">
        <v>1</v>
      </c>
      <c r="D4" s="44" t="s">
        <v>108</v>
      </c>
      <c r="E4" s="44" t="s">
        <v>68</v>
      </c>
      <c r="F4" s="44" t="s">
        <v>109</v>
      </c>
      <c r="G4" s="45"/>
    </row>
    <row r="5" spans="1:9" ht="31.5" customHeight="1" x14ac:dyDescent="0.2">
      <c r="A5" s="40"/>
      <c r="B5" s="43" t="s">
        <v>194</v>
      </c>
      <c r="C5" s="43" t="s">
        <v>197</v>
      </c>
      <c r="D5" s="46">
        <v>23002236</v>
      </c>
      <c r="E5" s="46">
        <v>24629988</v>
      </c>
      <c r="F5" s="46">
        <v>25109786</v>
      </c>
      <c r="G5" s="47"/>
    </row>
    <row r="6" spans="1:9" ht="27.75" customHeight="1" x14ac:dyDescent="0.2">
      <c r="A6" s="48"/>
      <c r="B6" s="49" t="s">
        <v>2</v>
      </c>
      <c r="C6" s="50" t="s">
        <v>196</v>
      </c>
      <c r="D6" s="51">
        <f>D5-D7</f>
        <v>0</v>
      </c>
      <c r="E6" s="51">
        <f t="shared" ref="E6:F6" si="0">E5-E7</f>
        <v>0</v>
      </c>
      <c r="F6" s="51">
        <f t="shared" si="0"/>
        <v>0</v>
      </c>
      <c r="G6" s="47"/>
    </row>
    <row r="7" spans="1:9" ht="23.25" customHeight="1" x14ac:dyDescent="0.2">
      <c r="A7" s="52"/>
      <c r="B7" s="53" t="s">
        <v>3</v>
      </c>
      <c r="C7" s="54" t="s">
        <v>195</v>
      </c>
      <c r="D7" s="55">
        <f>D68+D73+D79+D93+D98+D113+D123+D167+D180+D184</f>
        <v>23002236</v>
      </c>
      <c r="E7" s="55">
        <f>E68+E73+E79+E93+E98+E113+E123+E167+E180+E184</f>
        <v>24629988</v>
      </c>
      <c r="F7" s="55">
        <f>F68+F73+F79+F93+F98+F113+F123+F167+F180+F184</f>
        <v>25109786</v>
      </c>
      <c r="G7" s="56"/>
    </row>
    <row r="8" spans="1:9" ht="23.25" customHeight="1" x14ac:dyDescent="0.2">
      <c r="A8" s="52"/>
      <c r="B8" s="57" t="s">
        <v>26</v>
      </c>
      <c r="C8" s="54"/>
      <c r="D8" s="58"/>
      <c r="E8" s="58"/>
      <c r="F8" s="58"/>
      <c r="G8" s="45"/>
    </row>
    <row r="9" spans="1:9" ht="31.5" customHeight="1" x14ac:dyDescent="0.2">
      <c r="A9" s="36">
        <v>1</v>
      </c>
      <c r="B9" s="59" t="s">
        <v>75</v>
      </c>
      <c r="C9" s="60">
        <v>54610</v>
      </c>
      <c r="D9" s="61">
        <v>382288.65</v>
      </c>
      <c r="E9" s="61">
        <v>0</v>
      </c>
      <c r="F9" s="61">
        <v>0</v>
      </c>
    </row>
    <row r="10" spans="1:9" ht="25.5" x14ac:dyDescent="0.2">
      <c r="A10" s="36">
        <v>2</v>
      </c>
      <c r="B10" s="62" t="s">
        <v>76</v>
      </c>
      <c r="C10" s="60">
        <v>52691</v>
      </c>
      <c r="D10" s="63">
        <v>800000</v>
      </c>
      <c r="E10" s="61">
        <v>200000</v>
      </c>
      <c r="F10" s="61">
        <f>300000-9413</f>
        <v>290587</v>
      </c>
    </row>
    <row r="11" spans="1:9" x14ac:dyDescent="0.2">
      <c r="A11" s="36">
        <v>3</v>
      </c>
      <c r="B11" s="62" t="s">
        <v>50</v>
      </c>
      <c r="C11" s="60">
        <v>53833</v>
      </c>
      <c r="D11" s="63">
        <v>200000</v>
      </c>
      <c r="E11" s="61">
        <v>200000</v>
      </c>
      <c r="F11" s="61">
        <v>500000</v>
      </c>
    </row>
    <row r="12" spans="1:9" ht="38.25" x14ac:dyDescent="0.2">
      <c r="A12" s="36">
        <v>4</v>
      </c>
      <c r="B12" s="62" t="s">
        <v>107</v>
      </c>
      <c r="C12" s="60">
        <v>52402</v>
      </c>
      <c r="D12" s="63">
        <v>850000</v>
      </c>
      <c r="E12" s="61">
        <f>922919+300000-1516</f>
        <v>1221403</v>
      </c>
      <c r="F12" s="61">
        <v>1200000</v>
      </c>
    </row>
    <row r="13" spans="1:9" x14ac:dyDescent="0.2">
      <c r="A13" s="36">
        <v>5</v>
      </c>
      <c r="B13" s="62" t="s">
        <v>51</v>
      </c>
      <c r="C13" s="60">
        <v>51105</v>
      </c>
      <c r="D13" s="61">
        <v>177000</v>
      </c>
      <c r="E13" s="61">
        <v>0</v>
      </c>
      <c r="F13" s="61">
        <v>0</v>
      </c>
    </row>
    <row r="14" spans="1:9" x14ac:dyDescent="0.2">
      <c r="A14" s="36">
        <v>6</v>
      </c>
      <c r="B14" s="62" t="s">
        <v>52</v>
      </c>
      <c r="C14" s="60">
        <v>53805</v>
      </c>
      <c r="D14" s="61">
        <v>150000</v>
      </c>
      <c r="E14" s="61">
        <v>500000</v>
      </c>
      <c r="F14" s="61">
        <v>1000000</v>
      </c>
    </row>
    <row r="15" spans="1:9" ht="25.5" x14ac:dyDescent="0.2">
      <c r="A15" s="36">
        <v>7</v>
      </c>
      <c r="B15" s="62" t="s">
        <v>53</v>
      </c>
      <c r="C15" s="60">
        <v>52100</v>
      </c>
      <c r="D15" s="61">
        <v>100000</v>
      </c>
      <c r="E15" s="61">
        <v>30000</v>
      </c>
      <c r="F15" s="61">
        <v>500000</v>
      </c>
    </row>
    <row r="16" spans="1:9" x14ac:dyDescent="0.2">
      <c r="A16" s="36">
        <v>8</v>
      </c>
      <c r="B16" s="62" t="s">
        <v>72</v>
      </c>
      <c r="C16" s="60">
        <v>82446</v>
      </c>
      <c r="D16" s="61">
        <v>600000</v>
      </c>
      <c r="E16" s="61">
        <v>700000</v>
      </c>
      <c r="F16" s="61">
        <v>1000000</v>
      </c>
    </row>
    <row r="17" spans="1:6" ht="25.5" x14ac:dyDescent="0.2">
      <c r="A17" s="36">
        <v>9</v>
      </c>
      <c r="B17" s="62" t="s">
        <v>54</v>
      </c>
      <c r="C17" s="60">
        <v>53818</v>
      </c>
      <c r="D17" s="61">
        <v>1000000</v>
      </c>
      <c r="E17" s="61">
        <v>1100000</v>
      </c>
      <c r="F17" s="61">
        <v>1200000</v>
      </c>
    </row>
    <row r="18" spans="1:6" ht="38.25" x14ac:dyDescent="0.2">
      <c r="A18" s="36">
        <v>10</v>
      </c>
      <c r="B18" s="62" t="s">
        <v>55</v>
      </c>
      <c r="C18" s="60">
        <v>53817</v>
      </c>
      <c r="D18" s="61">
        <v>450000</v>
      </c>
      <c r="E18" s="61">
        <v>400000</v>
      </c>
      <c r="F18" s="61">
        <v>800000</v>
      </c>
    </row>
    <row r="19" spans="1:6" ht="38.25" x14ac:dyDescent="0.2">
      <c r="A19" s="36">
        <v>11</v>
      </c>
      <c r="B19" s="62" t="s">
        <v>56</v>
      </c>
      <c r="C19" s="60">
        <v>53834</v>
      </c>
      <c r="D19" s="61">
        <v>600000</v>
      </c>
      <c r="E19" s="61">
        <v>600000</v>
      </c>
      <c r="F19" s="61">
        <v>800000</v>
      </c>
    </row>
    <row r="20" spans="1:6" ht="25.5" x14ac:dyDescent="0.2">
      <c r="A20" s="36">
        <v>12</v>
      </c>
      <c r="B20" s="62" t="s">
        <v>57</v>
      </c>
      <c r="C20" s="60">
        <v>53826</v>
      </c>
      <c r="D20" s="61">
        <v>200000</v>
      </c>
      <c r="E20" s="61">
        <v>300000</v>
      </c>
      <c r="F20" s="61">
        <v>400000</v>
      </c>
    </row>
    <row r="21" spans="1:6" ht="25.5" x14ac:dyDescent="0.2">
      <c r="A21" s="36">
        <v>13</v>
      </c>
      <c r="B21" s="62" t="s">
        <v>58</v>
      </c>
      <c r="C21" s="60">
        <v>53811</v>
      </c>
      <c r="D21" s="61">
        <v>250000</v>
      </c>
      <c r="E21" s="61">
        <v>200000</v>
      </c>
      <c r="F21" s="61">
        <v>300000</v>
      </c>
    </row>
    <row r="22" spans="1:6" ht="25.5" x14ac:dyDescent="0.2">
      <c r="A22" s="36">
        <v>14</v>
      </c>
      <c r="B22" s="62" t="s">
        <v>59</v>
      </c>
      <c r="C22" s="60">
        <v>53804</v>
      </c>
      <c r="D22" s="61">
        <v>150000</v>
      </c>
      <c r="E22" s="61">
        <v>200000</v>
      </c>
      <c r="F22" s="61">
        <v>300000</v>
      </c>
    </row>
    <row r="23" spans="1:6" x14ac:dyDescent="0.2">
      <c r="A23" s="36">
        <v>15</v>
      </c>
      <c r="B23" s="62" t="s">
        <v>77</v>
      </c>
      <c r="C23" s="60">
        <v>52104</v>
      </c>
      <c r="D23" s="61">
        <v>200000</v>
      </c>
      <c r="E23" s="61">
        <v>300000</v>
      </c>
      <c r="F23" s="61">
        <v>400000</v>
      </c>
    </row>
    <row r="24" spans="1:6" x14ac:dyDescent="0.2">
      <c r="A24" s="36">
        <v>16</v>
      </c>
      <c r="B24" s="62" t="s">
        <v>78</v>
      </c>
      <c r="C24" s="60">
        <v>53808</v>
      </c>
      <c r="D24" s="61">
        <v>200000</v>
      </c>
      <c r="E24" s="61">
        <v>200000</v>
      </c>
      <c r="F24" s="61">
        <v>200000</v>
      </c>
    </row>
    <row r="25" spans="1:6" x14ac:dyDescent="0.2">
      <c r="A25" s="36">
        <v>17</v>
      </c>
      <c r="B25" s="62" t="s">
        <v>60</v>
      </c>
      <c r="C25" s="60">
        <v>52507</v>
      </c>
      <c r="D25" s="61">
        <v>84014.59</v>
      </c>
      <c r="E25" s="61">
        <v>0</v>
      </c>
      <c r="F25" s="61">
        <v>0</v>
      </c>
    </row>
    <row r="26" spans="1:6" x14ac:dyDescent="0.2">
      <c r="A26" s="36">
        <v>18</v>
      </c>
      <c r="B26" s="62" t="s">
        <v>79</v>
      </c>
      <c r="C26" s="60">
        <v>51116</v>
      </c>
      <c r="D26" s="61">
        <v>38227.120000000003</v>
      </c>
      <c r="E26" s="61">
        <v>0</v>
      </c>
      <c r="F26" s="61">
        <v>0</v>
      </c>
    </row>
    <row r="27" spans="1:6" x14ac:dyDescent="0.2">
      <c r="A27" s="36">
        <v>19</v>
      </c>
      <c r="B27" s="62" t="s">
        <v>80</v>
      </c>
      <c r="C27" s="60">
        <v>53806</v>
      </c>
      <c r="D27" s="61">
        <v>181097.83</v>
      </c>
      <c r="E27" s="61">
        <v>0</v>
      </c>
      <c r="F27" s="61">
        <v>0</v>
      </c>
    </row>
    <row r="28" spans="1:6" x14ac:dyDescent="0.2">
      <c r="A28" s="36">
        <v>20</v>
      </c>
      <c r="B28" s="62" t="s">
        <v>81</v>
      </c>
      <c r="C28" s="60">
        <v>52137</v>
      </c>
      <c r="D28" s="61">
        <v>100000</v>
      </c>
      <c r="E28" s="61">
        <v>127777.77</v>
      </c>
      <c r="F28" s="61">
        <v>0</v>
      </c>
    </row>
    <row r="29" spans="1:6" x14ac:dyDescent="0.2">
      <c r="A29" s="36">
        <v>21</v>
      </c>
      <c r="B29" s="62" t="s">
        <v>82</v>
      </c>
      <c r="C29" s="60">
        <v>53807</v>
      </c>
      <c r="D29" s="61">
        <v>98929.82</v>
      </c>
      <c r="E29" s="61">
        <v>0</v>
      </c>
      <c r="F29" s="61">
        <v>0</v>
      </c>
    </row>
    <row r="30" spans="1:6" x14ac:dyDescent="0.2">
      <c r="A30" s="36">
        <v>22</v>
      </c>
      <c r="B30" s="62" t="s">
        <v>83</v>
      </c>
      <c r="C30" s="60">
        <v>52591</v>
      </c>
      <c r="D30" s="61">
        <f>400000-200000</f>
        <v>200000</v>
      </c>
      <c r="E30" s="61">
        <v>487779</v>
      </c>
      <c r="F30" s="61">
        <v>0</v>
      </c>
    </row>
    <row r="31" spans="1:6" x14ac:dyDescent="0.2">
      <c r="A31" s="36">
        <v>23</v>
      </c>
      <c r="B31" s="62" t="s">
        <v>84</v>
      </c>
      <c r="C31" s="60">
        <v>52135</v>
      </c>
      <c r="D31" s="61">
        <v>300000</v>
      </c>
      <c r="E31" s="61">
        <v>0</v>
      </c>
      <c r="F31" s="61">
        <v>0</v>
      </c>
    </row>
    <row r="32" spans="1:6" x14ac:dyDescent="0.2">
      <c r="A32" s="36">
        <v>24</v>
      </c>
      <c r="B32" s="62" t="s">
        <v>85</v>
      </c>
      <c r="C32" s="60">
        <v>52592</v>
      </c>
      <c r="D32" s="61">
        <v>210000</v>
      </c>
      <c r="E32" s="61">
        <v>0</v>
      </c>
      <c r="F32" s="61">
        <v>0</v>
      </c>
    </row>
    <row r="33" spans="1:6" ht="25.5" x14ac:dyDescent="0.2">
      <c r="A33" s="36">
        <v>25</v>
      </c>
      <c r="B33" s="62" t="s">
        <v>86</v>
      </c>
      <c r="C33" s="60">
        <v>49724</v>
      </c>
      <c r="D33" s="61">
        <v>150000</v>
      </c>
      <c r="E33" s="61">
        <v>200000</v>
      </c>
      <c r="F33" s="61">
        <v>200000</v>
      </c>
    </row>
    <row r="34" spans="1:6" x14ac:dyDescent="0.2">
      <c r="A34" s="36">
        <v>26</v>
      </c>
      <c r="B34" s="62" t="s">
        <v>87</v>
      </c>
      <c r="C34" s="60">
        <v>52295</v>
      </c>
      <c r="D34" s="61">
        <v>178202.08</v>
      </c>
      <c r="E34" s="61">
        <v>0</v>
      </c>
      <c r="F34" s="61">
        <v>0</v>
      </c>
    </row>
    <row r="35" spans="1:6" x14ac:dyDescent="0.2">
      <c r="A35" s="36">
        <v>27</v>
      </c>
      <c r="B35" s="62" t="s">
        <v>88</v>
      </c>
      <c r="C35" s="60">
        <v>52408</v>
      </c>
      <c r="D35" s="61">
        <v>204000</v>
      </c>
      <c r="E35" s="61">
        <v>0</v>
      </c>
      <c r="F35" s="61">
        <v>0</v>
      </c>
    </row>
    <row r="36" spans="1:6" x14ac:dyDescent="0.2">
      <c r="A36" s="36">
        <v>28</v>
      </c>
      <c r="B36" s="62" t="s">
        <v>89</v>
      </c>
      <c r="C36" s="60">
        <v>52472</v>
      </c>
      <c r="D36" s="61">
        <v>29349.39</v>
      </c>
      <c r="E36" s="61">
        <v>0</v>
      </c>
      <c r="F36" s="61">
        <v>0</v>
      </c>
    </row>
    <row r="37" spans="1:6" x14ac:dyDescent="0.2">
      <c r="A37" s="36">
        <v>29</v>
      </c>
      <c r="B37" s="62" t="s">
        <v>90</v>
      </c>
      <c r="C37" s="60">
        <v>53812</v>
      </c>
      <c r="D37" s="61">
        <v>58546.26</v>
      </c>
      <c r="E37" s="61">
        <v>0</v>
      </c>
      <c r="F37" s="61">
        <v>0</v>
      </c>
    </row>
    <row r="38" spans="1:6" x14ac:dyDescent="0.2">
      <c r="A38" s="36">
        <v>30</v>
      </c>
      <c r="B38" s="62" t="s">
        <v>91</v>
      </c>
      <c r="C38" s="60">
        <v>52107</v>
      </c>
      <c r="D38" s="61">
        <v>50000</v>
      </c>
      <c r="E38" s="61">
        <v>200000</v>
      </c>
      <c r="F38" s="61">
        <v>200000</v>
      </c>
    </row>
    <row r="39" spans="1:6" ht="25.5" x14ac:dyDescent="0.2">
      <c r="A39" s="36">
        <v>31</v>
      </c>
      <c r="B39" s="62" t="s">
        <v>92</v>
      </c>
      <c r="C39" s="60">
        <v>52402</v>
      </c>
      <c r="D39" s="61">
        <v>1200000</v>
      </c>
      <c r="E39" s="61">
        <f>900000-174088</f>
        <v>725912</v>
      </c>
      <c r="F39" s="61">
        <v>0</v>
      </c>
    </row>
    <row r="40" spans="1:6" x14ac:dyDescent="0.2">
      <c r="A40" s="36">
        <v>32</v>
      </c>
      <c r="B40" s="62" t="s">
        <v>93</v>
      </c>
      <c r="C40" s="60">
        <v>52405</v>
      </c>
      <c r="D40" s="61">
        <v>500000</v>
      </c>
      <c r="E40" s="61">
        <v>179000</v>
      </c>
      <c r="F40" s="61">
        <v>0</v>
      </c>
    </row>
    <row r="41" spans="1:6" x14ac:dyDescent="0.2">
      <c r="A41" s="36">
        <v>33</v>
      </c>
      <c r="B41" s="62" t="s">
        <v>94</v>
      </c>
      <c r="C41" s="60">
        <v>40602</v>
      </c>
      <c r="D41" s="61">
        <f>700000-300000</f>
        <v>400000</v>
      </c>
      <c r="E41" s="61">
        <f>1224995-600000</f>
        <v>624995</v>
      </c>
      <c r="F41" s="61">
        <v>0</v>
      </c>
    </row>
    <row r="42" spans="1:6" x14ac:dyDescent="0.2">
      <c r="A42" s="36">
        <v>34</v>
      </c>
      <c r="B42" s="62" t="s">
        <v>95</v>
      </c>
      <c r="C42" s="60">
        <v>54068</v>
      </c>
      <c r="D42" s="61">
        <v>250000</v>
      </c>
      <c r="E42" s="61">
        <v>425000</v>
      </c>
      <c r="F42" s="61">
        <v>300000</v>
      </c>
    </row>
    <row r="43" spans="1:6" x14ac:dyDescent="0.2">
      <c r="A43" s="36">
        <v>35</v>
      </c>
      <c r="B43" s="62" t="s">
        <v>96</v>
      </c>
      <c r="C43" s="60">
        <v>52548</v>
      </c>
      <c r="D43" s="61">
        <v>127037.8</v>
      </c>
      <c r="E43" s="61">
        <v>0</v>
      </c>
      <c r="F43" s="61">
        <v>0</v>
      </c>
    </row>
    <row r="44" spans="1:6" ht="25.5" x14ac:dyDescent="0.2">
      <c r="A44" s="36">
        <v>36</v>
      </c>
      <c r="B44" s="62" t="s">
        <v>97</v>
      </c>
      <c r="C44" s="60">
        <v>54021</v>
      </c>
      <c r="D44" s="61">
        <v>400000</v>
      </c>
      <c r="E44" s="61">
        <v>500000</v>
      </c>
      <c r="F44" s="61">
        <f>400000+200000</f>
        <v>600000</v>
      </c>
    </row>
    <row r="45" spans="1:6" ht="25.5" x14ac:dyDescent="0.2">
      <c r="A45" s="36">
        <v>37</v>
      </c>
      <c r="B45" s="62" t="s">
        <v>98</v>
      </c>
      <c r="C45" s="60">
        <v>52118</v>
      </c>
      <c r="D45" s="61">
        <f>500000-300000</f>
        <v>200000</v>
      </c>
      <c r="E45" s="61">
        <v>500000</v>
      </c>
      <c r="F45" s="61">
        <v>700000</v>
      </c>
    </row>
    <row r="46" spans="1:6" x14ac:dyDescent="0.2">
      <c r="A46" s="36">
        <v>38</v>
      </c>
      <c r="B46" s="62" t="s">
        <v>99</v>
      </c>
      <c r="C46" s="60">
        <v>53838</v>
      </c>
      <c r="D46" s="61">
        <v>148980</v>
      </c>
      <c r="E46" s="61">
        <v>0</v>
      </c>
      <c r="F46" s="61">
        <v>0</v>
      </c>
    </row>
    <row r="47" spans="1:6" x14ac:dyDescent="0.2">
      <c r="A47" s="36">
        <v>39</v>
      </c>
      <c r="B47" s="62" t="s">
        <v>100</v>
      </c>
      <c r="C47" s="60">
        <v>52399</v>
      </c>
      <c r="D47" s="61">
        <v>300000</v>
      </c>
      <c r="E47" s="61">
        <v>700000</v>
      </c>
      <c r="F47" s="61">
        <f>2300000-239000-150651</f>
        <v>1910349</v>
      </c>
    </row>
    <row r="48" spans="1:6" x14ac:dyDescent="0.2">
      <c r="A48" s="36">
        <v>40</v>
      </c>
      <c r="B48" s="62" t="s">
        <v>101</v>
      </c>
      <c r="C48" s="60">
        <v>52728</v>
      </c>
      <c r="D48" s="61">
        <v>300000</v>
      </c>
      <c r="E48" s="61">
        <v>400000</v>
      </c>
      <c r="F48" s="61">
        <v>0</v>
      </c>
    </row>
    <row r="49" spans="1:6" x14ac:dyDescent="0.2">
      <c r="A49" s="36">
        <v>41</v>
      </c>
      <c r="B49" s="62" t="s">
        <v>102</v>
      </c>
      <c r="C49" s="60">
        <v>49728</v>
      </c>
      <c r="D49" s="61">
        <v>200000</v>
      </c>
      <c r="E49" s="61">
        <v>300000</v>
      </c>
      <c r="F49" s="61">
        <f>300000+300000</f>
        <v>600000</v>
      </c>
    </row>
    <row r="50" spans="1:6" x14ac:dyDescent="0.2">
      <c r="A50" s="36">
        <v>42</v>
      </c>
      <c r="B50" s="62" t="s">
        <v>103</v>
      </c>
      <c r="C50" s="60">
        <v>52593</v>
      </c>
      <c r="D50" s="61">
        <v>50000</v>
      </c>
      <c r="E50" s="61">
        <v>300000</v>
      </c>
      <c r="F50" s="61">
        <v>300000</v>
      </c>
    </row>
    <row r="51" spans="1:6" x14ac:dyDescent="0.2">
      <c r="A51" s="36">
        <v>43</v>
      </c>
      <c r="B51" s="62" t="s">
        <v>104</v>
      </c>
      <c r="C51" s="60">
        <v>52115</v>
      </c>
      <c r="D51" s="61">
        <v>67564.990000000005</v>
      </c>
      <c r="E51" s="61"/>
      <c r="F51" s="61"/>
    </row>
    <row r="52" spans="1:6" ht="25.5" x14ac:dyDescent="0.2">
      <c r="A52" s="36">
        <v>44</v>
      </c>
      <c r="B52" s="62" t="s">
        <v>105</v>
      </c>
      <c r="C52" s="60">
        <v>54141</v>
      </c>
      <c r="D52" s="61">
        <v>250000</v>
      </c>
      <c r="E52" s="61">
        <f>300000+45788.23</f>
        <v>345788.23</v>
      </c>
      <c r="F52" s="61">
        <f>500000+500000</f>
        <v>1000000</v>
      </c>
    </row>
    <row r="53" spans="1:6" x14ac:dyDescent="0.2">
      <c r="A53" s="36">
        <v>45</v>
      </c>
      <c r="B53" s="62" t="s">
        <v>106</v>
      </c>
      <c r="C53" s="60">
        <v>52474</v>
      </c>
      <c r="D53" s="61">
        <v>93000</v>
      </c>
      <c r="E53" s="61">
        <v>0</v>
      </c>
      <c r="F53" s="61">
        <v>0</v>
      </c>
    </row>
    <row r="54" spans="1:6" x14ac:dyDescent="0.2">
      <c r="A54" s="36">
        <v>46</v>
      </c>
      <c r="B54" s="64" t="s">
        <v>165</v>
      </c>
      <c r="C54" s="60">
        <v>53809</v>
      </c>
      <c r="D54" s="65">
        <v>100000</v>
      </c>
      <c r="E54" s="61">
        <v>0</v>
      </c>
      <c r="F54" s="61">
        <v>0</v>
      </c>
    </row>
    <row r="55" spans="1:6" x14ac:dyDescent="0.2">
      <c r="A55" s="36">
        <v>47</v>
      </c>
      <c r="B55" s="66" t="s">
        <v>166</v>
      </c>
      <c r="C55" s="32">
        <v>54049</v>
      </c>
      <c r="D55" s="65">
        <v>50000</v>
      </c>
      <c r="E55" s="61">
        <v>0</v>
      </c>
      <c r="F55" s="61">
        <v>0</v>
      </c>
    </row>
    <row r="56" spans="1:6" x14ac:dyDescent="0.2">
      <c r="A56" s="36">
        <v>48</v>
      </c>
      <c r="B56" s="64" t="s">
        <v>167</v>
      </c>
      <c r="C56" s="60">
        <v>52103</v>
      </c>
      <c r="D56" s="65">
        <v>50000</v>
      </c>
      <c r="E56" s="61">
        <v>0</v>
      </c>
      <c r="F56" s="61">
        <v>0</v>
      </c>
    </row>
    <row r="57" spans="1:6" x14ac:dyDescent="0.2">
      <c r="A57" s="36">
        <v>49</v>
      </c>
      <c r="B57" s="66" t="s">
        <v>168</v>
      </c>
      <c r="C57" s="32">
        <v>54126</v>
      </c>
      <c r="D57" s="65">
        <v>50000</v>
      </c>
      <c r="E57" s="61">
        <v>0</v>
      </c>
      <c r="F57" s="61">
        <v>0</v>
      </c>
    </row>
    <row r="58" spans="1:6" x14ac:dyDescent="0.2">
      <c r="A58" s="36">
        <v>50</v>
      </c>
      <c r="B58" s="66" t="s">
        <v>169</v>
      </c>
      <c r="C58" s="32">
        <v>52119</v>
      </c>
      <c r="D58" s="65">
        <v>70000</v>
      </c>
      <c r="E58" s="61">
        <v>0</v>
      </c>
      <c r="F58" s="61">
        <v>0</v>
      </c>
    </row>
    <row r="59" spans="1:6" x14ac:dyDescent="0.2">
      <c r="A59" s="36">
        <v>51</v>
      </c>
      <c r="B59" s="66" t="s">
        <v>170</v>
      </c>
      <c r="C59" s="32">
        <v>52545</v>
      </c>
      <c r="D59" s="65">
        <v>50000</v>
      </c>
      <c r="E59" s="61">
        <v>0</v>
      </c>
      <c r="F59" s="61">
        <v>0</v>
      </c>
    </row>
    <row r="60" spans="1:6" x14ac:dyDescent="0.2">
      <c r="A60" s="36">
        <v>52</v>
      </c>
      <c r="B60" s="66" t="s">
        <v>171</v>
      </c>
      <c r="C60" s="32">
        <v>54031</v>
      </c>
      <c r="D60" s="65">
        <v>50000</v>
      </c>
      <c r="E60" s="61">
        <v>0</v>
      </c>
      <c r="F60" s="61">
        <v>0</v>
      </c>
    </row>
    <row r="61" spans="1:6" x14ac:dyDescent="0.2">
      <c r="A61" s="36">
        <v>53</v>
      </c>
      <c r="B61" s="66" t="s">
        <v>172</v>
      </c>
      <c r="C61" s="32">
        <v>54059</v>
      </c>
      <c r="D61" s="65">
        <v>40460.47</v>
      </c>
      <c r="E61" s="61">
        <v>0</v>
      </c>
      <c r="F61" s="61">
        <v>0</v>
      </c>
    </row>
    <row r="62" spans="1:6" x14ac:dyDescent="0.2">
      <c r="A62" s="36">
        <v>54</v>
      </c>
      <c r="B62" s="66" t="s">
        <v>191</v>
      </c>
      <c r="C62" s="32">
        <v>54089</v>
      </c>
      <c r="D62" s="65">
        <v>50000</v>
      </c>
      <c r="E62" s="61">
        <v>0</v>
      </c>
      <c r="F62" s="61">
        <v>0</v>
      </c>
    </row>
    <row r="63" spans="1:6" x14ac:dyDescent="0.2">
      <c r="A63" s="36">
        <v>55</v>
      </c>
      <c r="B63" s="66" t="s">
        <v>173</v>
      </c>
      <c r="C63" s="60" t="s">
        <v>174</v>
      </c>
      <c r="D63" s="65">
        <v>30000</v>
      </c>
      <c r="E63" s="61">
        <v>0</v>
      </c>
      <c r="F63" s="61">
        <v>0</v>
      </c>
    </row>
    <row r="64" spans="1:6" x14ac:dyDescent="0.2">
      <c r="A64" s="36">
        <v>56</v>
      </c>
      <c r="B64" s="66" t="s">
        <v>175</v>
      </c>
      <c r="C64" s="60" t="s">
        <v>174</v>
      </c>
      <c r="D64" s="65">
        <v>50000</v>
      </c>
      <c r="E64" s="61">
        <v>0</v>
      </c>
      <c r="F64" s="61">
        <v>0</v>
      </c>
    </row>
    <row r="65" spans="1:6" ht="25.5" x14ac:dyDescent="0.2">
      <c r="A65" s="36">
        <v>57</v>
      </c>
      <c r="B65" s="62" t="s">
        <v>176</v>
      </c>
      <c r="C65" s="60" t="s">
        <v>174</v>
      </c>
      <c r="D65" s="61">
        <v>100000</v>
      </c>
      <c r="E65" s="61">
        <v>700000</v>
      </c>
      <c r="F65" s="61">
        <v>500000</v>
      </c>
    </row>
    <row r="66" spans="1:6" x14ac:dyDescent="0.2">
      <c r="A66" s="36"/>
      <c r="B66" s="66" t="s">
        <v>177</v>
      </c>
      <c r="C66" s="60" t="s">
        <v>174</v>
      </c>
      <c r="D66" s="61">
        <v>100000</v>
      </c>
      <c r="E66" s="61">
        <v>600000</v>
      </c>
      <c r="F66" s="61">
        <v>0</v>
      </c>
    </row>
    <row r="67" spans="1:6" x14ac:dyDescent="0.2">
      <c r="A67" s="36">
        <v>58</v>
      </c>
      <c r="B67" s="66" t="s">
        <v>178</v>
      </c>
      <c r="C67" s="60" t="s">
        <v>174</v>
      </c>
      <c r="D67" s="61">
        <v>80000</v>
      </c>
      <c r="E67" s="61">
        <v>300000</v>
      </c>
      <c r="F67" s="61">
        <v>0</v>
      </c>
    </row>
    <row r="68" spans="1:6" x14ac:dyDescent="0.2">
      <c r="A68" s="34"/>
      <c r="B68" s="67" t="s">
        <v>25</v>
      </c>
      <c r="C68" s="19"/>
      <c r="D68" s="68">
        <f>SUM(D9:D67)</f>
        <v>13548699.000000002</v>
      </c>
      <c r="E68" s="68">
        <f>SUM(E9:E67)</f>
        <v>13767655</v>
      </c>
      <c r="F68" s="68">
        <f>SUM(F9:F67)</f>
        <v>15200936</v>
      </c>
    </row>
    <row r="69" spans="1:6" x14ac:dyDescent="0.2">
      <c r="A69" s="33"/>
      <c r="B69" s="19" t="s">
        <v>27</v>
      </c>
      <c r="C69" s="21"/>
      <c r="D69" s="29"/>
      <c r="E69" s="29"/>
      <c r="F69" s="29"/>
    </row>
    <row r="70" spans="1:6" x14ac:dyDescent="0.2">
      <c r="A70" s="36">
        <v>1</v>
      </c>
      <c r="B70" s="66" t="s">
        <v>73</v>
      </c>
      <c r="C70" s="37">
        <v>48450</v>
      </c>
      <c r="D70" s="69">
        <v>30726</v>
      </c>
      <c r="E70" s="69">
        <v>200000</v>
      </c>
      <c r="F70" s="69">
        <v>230000</v>
      </c>
    </row>
    <row r="71" spans="1:6" x14ac:dyDescent="0.2">
      <c r="A71" s="36">
        <v>2</v>
      </c>
      <c r="B71" s="66" t="s">
        <v>189</v>
      </c>
      <c r="C71" s="37">
        <v>49883</v>
      </c>
      <c r="D71" s="69">
        <v>160420</v>
      </c>
      <c r="E71" s="69">
        <v>10000</v>
      </c>
      <c r="F71" s="69">
        <v>10000</v>
      </c>
    </row>
    <row r="72" spans="1:6" x14ac:dyDescent="0.2">
      <c r="A72" s="36">
        <v>3</v>
      </c>
      <c r="B72" s="66" t="s">
        <v>122</v>
      </c>
      <c r="C72" s="60" t="s">
        <v>174</v>
      </c>
      <c r="D72" s="69">
        <v>150000</v>
      </c>
      <c r="E72" s="69">
        <v>200000</v>
      </c>
      <c r="F72" s="69">
        <v>220000</v>
      </c>
    </row>
    <row r="73" spans="1:6" x14ac:dyDescent="0.2">
      <c r="A73" s="33"/>
      <c r="B73" s="19" t="s">
        <v>18</v>
      </c>
      <c r="C73" s="20"/>
      <c r="D73" s="30">
        <f>SUM(D70:D72)</f>
        <v>341146</v>
      </c>
      <c r="E73" s="30">
        <f>SUM(E70:E72)</f>
        <v>410000</v>
      </c>
      <c r="F73" s="30">
        <f>SUM(F70:F72)</f>
        <v>460000</v>
      </c>
    </row>
    <row r="74" spans="1:6" x14ac:dyDescent="0.2">
      <c r="A74" s="1"/>
      <c r="B74" s="7" t="s">
        <v>4</v>
      </c>
      <c r="C74" s="7"/>
      <c r="D74" s="30"/>
      <c r="E74" s="30"/>
      <c r="F74" s="30"/>
    </row>
    <row r="75" spans="1:6" x14ac:dyDescent="0.2">
      <c r="A75" s="36">
        <v>1</v>
      </c>
      <c r="B75" s="62" t="s">
        <v>29</v>
      </c>
      <c r="C75" s="70">
        <v>48539</v>
      </c>
      <c r="D75" s="71">
        <v>260000</v>
      </c>
      <c r="E75" s="71">
        <v>250000</v>
      </c>
      <c r="F75" s="71">
        <v>250000</v>
      </c>
    </row>
    <row r="76" spans="1:6" x14ac:dyDescent="0.2">
      <c r="A76" s="36">
        <v>2</v>
      </c>
      <c r="B76" s="62" t="s">
        <v>30</v>
      </c>
      <c r="C76" s="70">
        <v>55875</v>
      </c>
      <c r="D76" s="71">
        <v>125000</v>
      </c>
      <c r="E76" s="71">
        <v>125000</v>
      </c>
      <c r="F76" s="71">
        <v>100000</v>
      </c>
    </row>
    <row r="77" spans="1:6" ht="25.5" x14ac:dyDescent="0.2">
      <c r="A77" s="36">
        <v>3</v>
      </c>
      <c r="B77" s="62" t="s">
        <v>164</v>
      </c>
      <c r="C77" s="70">
        <v>52143</v>
      </c>
      <c r="D77" s="71">
        <v>50000</v>
      </c>
      <c r="E77" s="71">
        <v>50000</v>
      </c>
      <c r="F77" s="71">
        <v>50000</v>
      </c>
    </row>
    <row r="78" spans="1:6" x14ac:dyDescent="0.2">
      <c r="A78" s="36">
        <v>4</v>
      </c>
      <c r="B78" s="62" t="s">
        <v>179</v>
      </c>
      <c r="C78" s="60" t="s">
        <v>174</v>
      </c>
      <c r="D78" s="71">
        <v>15000</v>
      </c>
      <c r="E78" s="71">
        <v>40000</v>
      </c>
      <c r="F78" s="71">
        <v>0</v>
      </c>
    </row>
    <row r="79" spans="1:6" x14ac:dyDescent="0.2">
      <c r="A79" s="33"/>
      <c r="B79" s="7" t="s">
        <v>5</v>
      </c>
      <c r="C79" s="7"/>
      <c r="D79" s="30">
        <f>SUM(D75:D78)</f>
        <v>450000</v>
      </c>
      <c r="E79" s="30">
        <f>SUM(E75:E78)</f>
        <v>465000</v>
      </c>
      <c r="F79" s="30">
        <f>SUM(F75:F78)</f>
        <v>400000</v>
      </c>
    </row>
    <row r="80" spans="1:6" x14ac:dyDescent="0.2">
      <c r="A80" s="1"/>
      <c r="B80" s="7" t="s">
        <v>6</v>
      </c>
      <c r="C80" s="7"/>
      <c r="D80" s="30"/>
      <c r="E80" s="30"/>
      <c r="F80" s="30"/>
    </row>
    <row r="81" spans="1:6" x14ac:dyDescent="0.2">
      <c r="A81" s="36">
        <v>1</v>
      </c>
      <c r="B81" s="72" t="s">
        <v>123</v>
      </c>
      <c r="C81" s="32">
        <v>53442</v>
      </c>
      <c r="D81" s="73">
        <v>30000</v>
      </c>
      <c r="E81" s="73" t="s">
        <v>135</v>
      </c>
      <c r="F81" s="73" t="s">
        <v>136</v>
      </c>
    </row>
    <row r="82" spans="1:6" ht="25.5" x14ac:dyDescent="0.2">
      <c r="A82" s="36">
        <v>2</v>
      </c>
      <c r="B82" s="72" t="s">
        <v>134</v>
      </c>
      <c r="C82" s="32">
        <v>53438</v>
      </c>
      <c r="D82" s="73">
        <v>50000</v>
      </c>
      <c r="E82" s="73" t="s">
        <v>137</v>
      </c>
      <c r="F82" s="73" t="s">
        <v>135</v>
      </c>
    </row>
    <row r="83" spans="1:6" ht="25.5" x14ac:dyDescent="0.2">
      <c r="A83" s="36">
        <v>3</v>
      </c>
      <c r="B83" s="72" t="s">
        <v>124</v>
      </c>
      <c r="C83" s="32">
        <v>54623</v>
      </c>
      <c r="D83" s="73">
        <v>201653.6</v>
      </c>
      <c r="E83" s="73" t="s">
        <v>137</v>
      </c>
      <c r="F83" s="73" t="s">
        <v>138</v>
      </c>
    </row>
    <row r="84" spans="1:6" x14ac:dyDescent="0.2">
      <c r="A84" s="36">
        <v>4</v>
      </c>
      <c r="B84" s="72" t="s">
        <v>125</v>
      </c>
      <c r="C84" s="32">
        <v>52146</v>
      </c>
      <c r="D84" s="74">
        <v>67838.399999999994</v>
      </c>
      <c r="E84" s="75">
        <v>0</v>
      </c>
      <c r="F84" s="75">
        <v>0</v>
      </c>
    </row>
    <row r="85" spans="1:6" ht="38.25" x14ac:dyDescent="0.2">
      <c r="A85" s="36">
        <v>5</v>
      </c>
      <c r="B85" s="72" t="s">
        <v>126</v>
      </c>
      <c r="C85" s="32">
        <v>52147</v>
      </c>
      <c r="D85" s="74">
        <v>17687</v>
      </c>
      <c r="E85" s="75">
        <v>0</v>
      </c>
      <c r="F85" s="75">
        <v>0</v>
      </c>
    </row>
    <row r="86" spans="1:6" ht="29.25" customHeight="1" x14ac:dyDescent="0.2">
      <c r="A86" s="36">
        <v>6</v>
      </c>
      <c r="B86" s="72" t="s">
        <v>127</v>
      </c>
      <c r="C86" s="32">
        <v>54608</v>
      </c>
      <c r="D86" s="74">
        <v>50000</v>
      </c>
      <c r="E86" s="74">
        <v>80000</v>
      </c>
      <c r="F86" s="74">
        <v>100000</v>
      </c>
    </row>
    <row r="87" spans="1:6" ht="25.5" x14ac:dyDescent="0.2">
      <c r="A87" s="36">
        <v>7</v>
      </c>
      <c r="B87" s="72" t="s">
        <v>128</v>
      </c>
      <c r="C87" s="32">
        <v>54527</v>
      </c>
      <c r="D87" s="74">
        <v>78000</v>
      </c>
      <c r="E87" s="74" t="s">
        <v>139</v>
      </c>
      <c r="F87" s="74" t="s">
        <v>140</v>
      </c>
    </row>
    <row r="88" spans="1:6" x14ac:dyDescent="0.2">
      <c r="A88" s="36">
        <v>8</v>
      </c>
      <c r="B88" s="72" t="s">
        <v>129</v>
      </c>
      <c r="C88" s="70" t="s">
        <v>31</v>
      </c>
      <c r="D88" s="75">
        <v>0</v>
      </c>
      <c r="E88" s="74">
        <v>100000</v>
      </c>
      <c r="F88" s="74" t="s">
        <v>138</v>
      </c>
    </row>
    <row r="89" spans="1:6" x14ac:dyDescent="0.2">
      <c r="A89" s="36">
        <v>9</v>
      </c>
      <c r="B89" s="72" t="s">
        <v>130</v>
      </c>
      <c r="C89" s="70" t="s">
        <v>31</v>
      </c>
      <c r="D89" s="74">
        <v>20000</v>
      </c>
      <c r="E89" s="74" t="s">
        <v>139</v>
      </c>
      <c r="F89" s="74" t="s">
        <v>141</v>
      </c>
    </row>
    <row r="90" spans="1:6" ht="25.5" x14ac:dyDescent="0.2">
      <c r="A90" s="36">
        <v>10</v>
      </c>
      <c r="B90" s="72" t="s">
        <v>131</v>
      </c>
      <c r="C90" s="70" t="s">
        <v>31</v>
      </c>
      <c r="D90" s="74">
        <v>80000</v>
      </c>
      <c r="E90" s="74">
        <v>80000</v>
      </c>
      <c r="F90" s="74">
        <v>12000</v>
      </c>
    </row>
    <row r="91" spans="1:6" x14ac:dyDescent="0.2">
      <c r="A91" s="36">
        <v>11</v>
      </c>
      <c r="B91" s="72" t="s">
        <v>132</v>
      </c>
      <c r="C91" s="70" t="s">
        <v>31</v>
      </c>
      <c r="D91" s="74">
        <v>30000</v>
      </c>
      <c r="E91" s="74">
        <v>80000</v>
      </c>
      <c r="F91" s="74">
        <v>100000</v>
      </c>
    </row>
    <row r="92" spans="1:6" x14ac:dyDescent="0.2">
      <c r="A92" s="36">
        <v>12</v>
      </c>
      <c r="B92" s="72" t="s">
        <v>133</v>
      </c>
      <c r="C92" s="70" t="s">
        <v>31</v>
      </c>
      <c r="D92" s="75">
        <v>0</v>
      </c>
      <c r="E92" s="74">
        <v>100000</v>
      </c>
      <c r="F92" s="74">
        <v>70000</v>
      </c>
    </row>
    <row r="93" spans="1:6" x14ac:dyDescent="0.2">
      <c r="A93" s="33"/>
      <c r="B93" s="7" t="s">
        <v>17</v>
      </c>
      <c r="C93" s="7"/>
      <c r="D93" s="30">
        <f>SUM(D81:D92)</f>
        <v>625179</v>
      </c>
      <c r="E93" s="30">
        <f>SUM(E81:E92)</f>
        <v>440000</v>
      </c>
      <c r="F93" s="30">
        <f>SUM(F81:F92)</f>
        <v>282000</v>
      </c>
    </row>
    <row r="94" spans="1:6" x14ac:dyDescent="0.2">
      <c r="A94" s="12"/>
      <c r="B94" s="13" t="s">
        <v>7</v>
      </c>
      <c r="C94" s="13"/>
      <c r="D94" s="14"/>
      <c r="E94" s="14"/>
      <c r="F94" s="15"/>
    </row>
    <row r="95" spans="1:6" x14ac:dyDescent="0.2">
      <c r="A95" s="32">
        <v>1</v>
      </c>
      <c r="B95" s="66" t="s">
        <v>142</v>
      </c>
      <c r="C95" s="32">
        <v>53848</v>
      </c>
      <c r="D95" s="76">
        <v>193333</v>
      </c>
      <c r="E95" s="76">
        <v>193333</v>
      </c>
      <c r="F95" s="76">
        <v>193333</v>
      </c>
    </row>
    <row r="96" spans="1:6" x14ac:dyDescent="0.2">
      <c r="A96" s="32">
        <v>2</v>
      </c>
      <c r="B96" s="66" t="s">
        <v>143</v>
      </c>
      <c r="C96" s="32">
        <v>53840</v>
      </c>
      <c r="D96" s="76">
        <v>160000</v>
      </c>
      <c r="E96" s="76">
        <v>160000</v>
      </c>
      <c r="F96" s="76">
        <v>160000</v>
      </c>
    </row>
    <row r="97" spans="1:6" x14ac:dyDescent="0.2">
      <c r="A97" s="32">
        <v>3</v>
      </c>
      <c r="B97" s="66" t="s">
        <v>144</v>
      </c>
      <c r="C97" s="32">
        <v>54628</v>
      </c>
      <c r="D97" s="76">
        <v>51667</v>
      </c>
      <c r="E97" s="76">
        <v>0</v>
      </c>
      <c r="F97" s="76">
        <v>0</v>
      </c>
    </row>
    <row r="98" spans="1:6" ht="14.25" x14ac:dyDescent="0.2">
      <c r="A98" s="35"/>
      <c r="B98" s="22" t="s">
        <v>16</v>
      </c>
      <c r="C98" s="38"/>
      <c r="D98" s="30">
        <f>SUM(D95:D97)</f>
        <v>405000</v>
      </c>
      <c r="E98" s="30">
        <f t="shared" ref="E98:F98" si="1">SUM(E95:E97)</f>
        <v>353333</v>
      </c>
      <c r="F98" s="30">
        <f t="shared" si="1"/>
        <v>353333</v>
      </c>
    </row>
    <row r="99" spans="1:6" ht="14.25" customHeight="1" x14ac:dyDescent="0.2">
      <c r="A99" s="12"/>
      <c r="B99" s="13" t="s">
        <v>8</v>
      </c>
      <c r="C99" s="13"/>
      <c r="D99" s="14"/>
      <c r="E99" s="14"/>
      <c r="F99" s="15"/>
    </row>
    <row r="100" spans="1:6" x14ac:dyDescent="0.2">
      <c r="A100" s="32">
        <v>1</v>
      </c>
      <c r="B100" s="62" t="s">
        <v>61</v>
      </c>
      <c r="C100" s="40">
        <v>51098</v>
      </c>
      <c r="D100" s="77">
        <v>450000</v>
      </c>
      <c r="E100" s="78">
        <v>0</v>
      </c>
      <c r="F100" s="78">
        <v>0</v>
      </c>
    </row>
    <row r="101" spans="1:6" x14ac:dyDescent="0.2">
      <c r="A101" s="32">
        <v>2</v>
      </c>
      <c r="B101" s="62" t="s">
        <v>158</v>
      </c>
      <c r="C101" s="40">
        <v>89621</v>
      </c>
      <c r="D101" s="77">
        <v>100000</v>
      </c>
      <c r="E101" s="77">
        <v>200000</v>
      </c>
      <c r="F101" s="77">
        <v>250000</v>
      </c>
    </row>
    <row r="102" spans="1:6" x14ac:dyDescent="0.2">
      <c r="A102" s="32">
        <v>3</v>
      </c>
      <c r="B102" s="62" t="s">
        <v>62</v>
      </c>
      <c r="C102" s="40">
        <v>89622</v>
      </c>
      <c r="D102" s="77">
        <v>30000</v>
      </c>
      <c r="E102" s="77">
        <v>50000</v>
      </c>
      <c r="F102" s="77">
        <v>150000</v>
      </c>
    </row>
    <row r="103" spans="1:6" x14ac:dyDescent="0.2">
      <c r="A103" s="32">
        <v>4</v>
      </c>
      <c r="B103" s="62" t="s">
        <v>63</v>
      </c>
      <c r="C103" s="40">
        <v>89626</v>
      </c>
      <c r="D103" s="77">
        <v>50000</v>
      </c>
      <c r="E103" s="77">
        <v>200000</v>
      </c>
      <c r="F103" s="77">
        <v>150000</v>
      </c>
    </row>
    <row r="104" spans="1:6" x14ac:dyDescent="0.2">
      <c r="A104" s="32">
        <v>5</v>
      </c>
      <c r="B104" s="62" t="s">
        <v>64</v>
      </c>
      <c r="C104" s="40">
        <v>48493</v>
      </c>
      <c r="D104" s="77">
        <v>20000</v>
      </c>
      <c r="E104" s="77">
        <v>100000</v>
      </c>
      <c r="F104" s="77">
        <v>170000</v>
      </c>
    </row>
    <row r="105" spans="1:6" x14ac:dyDescent="0.2">
      <c r="A105" s="32">
        <v>6</v>
      </c>
      <c r="B105" s="62" t="s">
        <v>28</v>
      </c>
      <c r="C105" s="40">
        <v>49286</v>
      </c>
      <c r="D105" s="77">
        <v>150000</v>
      </c>
      <c r="E105" s="78">
        <v>0</v>
      </c>
      <c r="F105" s="78">
        <v>0</v>
      </c>
    </row>
    <row r="106" spans="1:6" x14ac:dyDescent="0.2">
      <c r="A106" s="32">
        <v>7</v>
      </c>
      <c r="B106" s="62" t="s">
        <v>65</v>
      </c>
      <c r="C106" s="40">
        <v>48472</v>
      </c>
      <c r="D106" s="77">
        <v>150000</v>
      </c>
      <c r="E106" s="77">
        <v>250000</v>
      </c>
      <c r="F106" s="77">
        <v>150000</v>
      </c>
    </row>
    <row r="107" spans="1:6" x14ac:dyDescent="0.2">
      <c r="A107" s="32">
        <v>8</v>
      </c>
      <c r="B107" s="62" t="s">
        <v>66</v>
      </c>
      <c r="C107" s="40">
        <v>53535</v>
      </c>
      <c r="D107" s="77">
        <v>450000</v>
      </c>
      <c r="E107" s="77">
        <v>200000</v>
      </c>
      <c r="F107" s="78">
        <v>0</v>
      </c>
    </row>
    <row r="108" spans="1:6" ht="25.5" x14ac:dyDescent="0.2">
      <c r="A108" s="32">
        <v>9</v>
      </c>
      <c r="B108" s="62" t="s">
        <v>67</v>
      </c>
      <c r="C108" s="40">
        <v>55119</v>
      </c>
      <c r="D108" s="77">
        <v>50000</v>
      </c>
      <c r="E108" s="77">
        <v>50000</v>
      </c>
      <c r="F108" s="77">
        <v>100000</v>
      </c>
    </row>
    <row r="109" spans="1:6" x14ac:dyDescent="0.2">
      <c r="A109" s="32">
        <v>10</v>
      </c>
      <c r="B109" s="79" t="s">
        <v>159</v>
      </c>
      <c r="C109" s="40" t="s">
        <v>174</v>
      </c>
      <c r="D109" s="77">
        <v>50000</v>
      </c>
      <c r="E109" s="77">
        <v>300000</v>
      </c>
      <c r="F109" s="77">
        <v>100000</v>
      </c>
    </row>
    <row r="110" spans="1:6" x14ac:dyDescent="0.2">
      <c r="A110" s="32">
        <v>11</v>
      </c>
      <c r="B110" s="79" t="s">
        <v>160</v>
      </c>
      <c r="C110" s="40" t="s">
        <v>174</v>
      </c>
      <c r="D110" s="78">
        <v>0</v>
      </c>
      <c r="E110" s="77">
        <v>200000</v>
      </c>
      <c r="F110" s="78">
        <v>0</v>
      </c>
    </row>
    <row r="111" spans="1:6" x14ac:dyDescent="0.2">
      <c r="A111" s="32">
        <v>12</v>
      </c>
      <c r="B111" s="79" t="s">
        <v>161</v>
      </c>
      <c r="C111" s="40" t="s">
        <v>174</v>
      </c>
      <c r="D111" s="78">
        <v>0</v>
      </c>
      <c r="E111" s="77">
        <v>150000</v>
      </c>
      <c r="F111" s="77">
        <v>350000</v>
      </c>
    </row>
    <row r="112" spans="1:6" x14ac:dyDescent="0.2">
      <c r="A112" s="32">
        <v>13</v>
      </c>
      <c r="B112" s="79" t="s">
        <v>162</v>
      </c>
      <c r="C112" s="40" t="s">
        <v>174</v>
      </c>
      <c r="D112" s="78">
        <v>0</v>
      </c>
      <c r="E112" s="78">
        <v>0</v>
      </c>
      <c r="F112" s="77">
        <v>200000</v>
      </c>
    </row>
    <row r="113" spans="1:6" x14ac:dyDescent="0.2">
      <c r="A113" s="16"/>
      <c r="B113" s="9" t="s">
        <v>15</v>
      </c>
      <c r="C113" s="9"/>
      <c r="D113" s="31">
        <f>SUM(D100:D112)</f>
        <v>1500000</v>
      </c>
      <c r="E113" s="31">
        <f>SUM(E100:E112)</f>
        <v>1700000</v>
      </c>
      <c r="F113" s="31">
        <f>SUM(F100:F112)</f>
        <v>1620000</v>
      </c>
    </row>
    <row r="114" spans="1:6" x14ac:dyDescent="0.2">
      <c r="A114" s="12"/>
      <c r="B114" s="13" t="s">
        <v>9</v>
      </c>
      <c r="C114" s="13"/>
      <c r="D114" s="14"/>
      <c r="E114" s="14"/>
      <c r="F114" s="15"/>
    </row>
    <row r="115" spans="1:6" x14ac:dyDescent="0.2">
      <c r="A115" s="32">
        <v>1</v>
      </c>
      <c r="B115" s="80" t="s">
        <v>110</v>
      </c>
      <c r="C115" s="60">
        <v>45867</v>
      </c>
      <c r="D115" s="81">
        <v>325000</v>
      </c>
      <c r="E115" s="71">
        <v>550000</v>
      </c>
      <c r="F115" s="71">
        <v>650000</v>
      </c>
    </row>
    <row r="116" spans="1:6" ht="25.5" x14ac:dyDescent="0.2">
      <c r="A116" s="32">
        <v>2</v>
      </c>
      <c r="B116" s="80" t="s">
        <v>32</v>
      </c>
      <c r="C116" s="60">
        <v>53608</v>
      </c>
      <c r="D116" s="81">
        <f>20000</f>
        <v>20000</v>
      </c>
      <c r="E116" s="71">
        <v>20000</v>
      </c>
      <c r="F116" s="71">
        <v>130000</v>
      </c>
    </row>
    <row r="117" spans="1:6" x14ac:dyDescent="0.2">
      <c r="A117" s="32">
        <v>3</v>
      </c>
      <c r="B117" s="80" t="s">
        <v>33</v>
      </c>
      <c r="C117" s="60">
        <v>48704</v>
      </c>
      <c r="D117" s="81">
        <v>55000</v>
      </c>
      <c r="E117" s="71">
        <v>60000</v>
      </c>
      <c r="F117" s="71">
        <v>150000</v>
      </c>
    </row>
    <row r="118" spans="1:6" x14ac:dyDescent="0.2">
      <c r="A118" s="32">
        <v>4</v>
      </c>
      <c r="B118" s="80" t="s">
        <v>111</v>
      </c>
      <c r="C118" s="60"/>
      <c r="D118" s="81">
        <v>25000</v>
      </c>
      <c r="E118" s="71">
        <v>15000</v>
      </c>
      <c r="F118" s="71">
        <v>1000</v>
      </c>
    </row>
    <row r="119" spans="1:6" x14ac:dyDescent="0.2">
      <c r="A119" s="32">
        <v>5</v>
      </c>
      <c r="B119" s="80" t="s">
        <v>34</v>
      </c>
      <c r="C119" s="60">
        <v>53610</v>
      </c>
      <c r="D119" s="81">
        <v>115000</v>
      </c>
      <c r="E119" s="71">
        <v>215000</v>
      </c>
      <c r="F119" s="71">
        <v>215000</v>
      </c>
    </row>
    <row r="120" spans="1:6" x14ac:dyDescent="0.2">
      <c r="A120" s="32">
        <v>6</v>
      </c>
      <c r="B120" s="80" t="s">
        <v>112</v>
      </c>
      <c r="C120" s="70" t="s">
        <v>31</v>
      </c>
      <c r="D120" s="81">
        <v>10000</v>
      </c>
      <c r="E120" s="71">
        <v>20000</v>
      </c>
      <c r="F120" s="71">
        <v>30000</v>
      </c>
    </row>
    <row r="121" spans="1:6" x14ac:dyDescent="0.2">
      <c r="A121" s="32">
        <v>7</v>
      </c>
      <c r="B121" s="80" t="s">
        <v>113</v>
      </c>
      <c r="C121" s="70" t="s">
        <v>31</v>
      </c>
      <c r="D121" s="81">
        <v>35000</v>
      </c>
      <c r="E121" s="71">
        <v>20000</v>
      </c>
      <c r="F121" s="71">
        <v>10000</v>
      </c>
    </row>
    <row r="122" spans="1:6" ht="36" x14ac:dyDescent="0.2">
      <c r="A122" s="32">
        <v>8</v>
      </c>
      <c r="B122" s="82" t="s">
        <v>35</v>
      </c>
      <c r="C122" s="70" t="s">
        <v>31</v>
      </c>
      <c r="D122" s="75">
        <v>0</v>
      </c>
      <c r="E122" s="71">
        <v>60000</v>
      </c>
      <c r="F122" s="71">
        <v>10000</v>
      </c>
    </row>
    <row r="123" spans="1:6" ht="14.25" x14ac:dyDescent="0.2">
      <c r="A123" s="17"/>
      <c r="B123" s="10" t="s">
        <v>10</v>
      </c>
      <c r="C123" s="7"/>
      <c r="D123" s="83">
        <f>SUM(D115:D122)</f>
        <v>585000</v>
      </c>
      <c r="E123" s="83">
        <f>SUM(E115:E122)</f>
        <v>960000</v>
      </c>
      <c r="F123" s="83">
        <f>SUM(F115:F122)</f>
        <v>1196000</v>
      </c>
    </row>
    <row r="124" spans="1:6" x14ac:dyDescent="0.2">
      <c r="A124" s="12"/>
      <c r="B124" s="13" t="s">
        <v>11</v>
      </c>
      <c r="C124" s="13"/>
      <c r="D124" s="14"/>
      <c r="E124" s="14"/>
      <c r="F124" s="15"/>
    </row>
    <row r="125" spans="1:6" ht="25.5" x14ac:dyDescent="0.2">
      <c r="A125" s="32">
        <v>1</v>
      </c>
      <c r="B125" s="62" t="s">
        <v>36</v>
      </c>
      <c r="C125" s="84">
        <v>40755</v>
      </c>
      <c r="D125" s="71">
        <v>376800</v>
      </c>
      <c r="E125" s="71">
        <v>0</v>
      </c>
      <c r="F125" s="71">
        <v>0</v>
      </c>
    </row>
    <row r="126" spans="1:6" x14ac:dyDescent="0.2">
      <c r="A126" s="32">
        <v>2</v>
      </c>
      <c r="B126" s="62" t="s">
        <v>145</v>
      </c>
      <c r="C126" s="84" t="s">
        <v>174</v>
      </c>
      <c r="D126" s="71">
        <v>179500</v>
      </c>
      <c r="E126" s="71">
        <v>0</v>
      </c>
      <c r="F126" s="71">
        <v>0</v>
      </c>
    </row>
    <row r="127" spans="1:6" x14ac:dyDescent="0.2">
      <c r="A127" s="32">
        <v>3</v>
      </c>
      <c r="B127" s="62" t="s">
        <v>180</v>
      </c>
      <c r="C127" s="84">
        <v>46665</v>
      </c>
      <c r="D127" s="71">
        <v>38661</v>
      </c>
      <c r="E127" s="71">
        <v>0</v>
      </c>
      <c r="F127" s="71">
        <v>0</v>
      </c>
    </row>
    <row r="128" spans="1:6" x14ac:dyDescent="0.2">
      <c r="A128" s="32">
        <v>4</v>
      </c>
      <c r="B128" s="62" t="s">
        <v>19</v>
      </c>
      <c r="C128" s="84">
        <v>52153</v>
      </c>
      <c r="D128" s="71">
        <v>53865</v>
      </c>
      <c r="E128" s="71">
        <v>0</v>
      </c>
      <c r="F128" s="71">
        <v>0</v>
      </c>
    </row>
    <row r="129" spans="1:6" x14ac:dyDescent="0.2">
      <c r="A129" s="32">
        <v>5</v>
      </c>
      <c r="B129" s="62" t="s">
        <v>20</v>
      </c>
      <c r="C129" s="84">
        <v>53425</v>
      </c>
      <c r="D129" s="71">
        <v>18218</v>
      </c>
      <c r="E129" s="71">
        <v>0</v>
      </c>
      <c r="F129" s="71">
        <v>0</v>
      </c>
    </row>
    <row r="130" spans="1:6" x14ac:dyDescent="0.2">
      <c r="A130" s="32">
        <v>6</v>
      </c>
      <c r="B130" s="62" t="s">
        <v>37</v>
      </c>
      <c r="C130" s="84">
        <v>53862</v>
      </c>
      <c r="D130" s="71">
        <v>141630</v>
      </c>
      <c r="E130" s="71">
        <v>0</v>
      </c>
      <c r="F130" s="71">
        <v>0</v>
      </c>
    </row>
    <row r="131" spans="1:6" x14ac:dyDescent="0.2">
      <c r="A131" s="32">
        <v>7</v>
      </c>
      <c r="B131" s="62" t="s">
        <v>38</v>
      </c>
      <c r="C131" s="84">
        <v>53433</v>
      </c>
      <c r="D131" s="71">
        <v>100000</v>
      </c>
      <c r="E131" s="71">
        <v>199000</v>
      </c>
      <c r="F131" s="71">
        <v>0</v>
      </c>
    </row>
    <row r="132" spans="1:6" x14ac:dyDescent="0.2">
      <c r="A132" s="32">
        <v>8</v>
      </c>
      <c r="B132" s="62" t="s">
        <v>39</v>
      </c>
      <c r="C132" s="84">
        <v>53437</v>
      </c>
      <c r="D132" s="71">
        <v>16800</v>
      </c>
      <c r="E132" s="71">
        <v>0</v>
      </c>
      <c r="F132" s="71">
        <v>0</v>
      </c>
    </row>
    <row r="133" spans="1:6" x14ac:dyDescent="0.2">
      <c r="A133" s="32">
        <v>9</v>
      </c>
      <c r="B133" s="62" t="s">
        <v>40</v>
      </c>
      <c r="C133" s="84">
        <v>53443</v>
      </c>
      <c r="D133" s="71">
        <v>250000</v>
      </c>
      <c r="E133" s="71">
        <v>406241</v>
      </c>
      <c r="F133" s="71">
        <v>337517</v>
      </c>
    </row>
    <row r="134" spans="1:6" x14ac:dyDescent="0.2">
      <c r="A134" s="32">
        <v>10</v>
      </c>
      <c r="B134" s="62" t="s">
        <v>42</v>
      </c>
      <c r="C134" s="84">
        <v>54447</v>
      </c>
      <c r="D134" s="71">
        <v>50000</v>
      </c>
      <c r="E134" s="71">
        <v>150000</v>
      </c>
      <c r="F134" s="71">
        <v>150000</v>
      </c>
    </row>
    <row r="135" spans="1:6" x14ac:dyDescent="0.2">
      <c r="A135" s="32">
        <v>11</v>
      </c>
      <c r="B135" s="62" t="s">
        <v>74</v>
      </c>
      <c r="C135" s="84">
        <v>54449</v>
      </c>
      <c r="D135" s="81">
        <v>100000</v>
      </c>
      <c r="E135" s="71">
        <v>400000</v>
      </c>
      <c r="F135" s="71">
        <v>200000</v>
      </c>
    </row>
    <row r="136" spans="1:6" x14ac:dyDescent="0.2">
      <c r="A136" s="32">
        <v>12</v>
      </c>
      <c r="B136" s="62" t="s">
        <v>146</v>
      </c>
      <c r="C136" s="84">
        <v>54450</v>
      </c>
      <c r="D136" s="81">
        <v>150000</v>
      </c>
      <c r="E136" s="71">
        <v>200000</v>
      </c>
      <c r="F136" s="71">
        <v>200000</v>
      </c>
    </row>
    <row r="137" spans="1:6" ht="25.5" x14ac:dyDescent="0.2">
      <c r="A137" s="32">
        <v>13</v>
      </c>
      <c r="B137" s="62" t="s">
        <v>147</v>
      </c>
      <c r="C137" s="84">
        <v>54539</v>
      </c>
      <c r="D137" s="81">
        <v>74532</v>
      </c>
      <c r="E137" s="71">
        <v>0</v>
      </c>
      <c r="F137" s="71">
        <v>0</v>
      </c>
    </row>
    <row r="138" spans="1:6" ht="25.5" x14ac:dyDescent="0.2">
      <c r="A138" s="32">
        <v>14</v>
      </c>
      <c r="B138" s="62" t="s">
        <v>148</v>
      </c>
      <c r="C138" s="84">
        <v>54541</v>
      </c>
      <c r="D138" s="81">
        <v>68109</v>
      </c>
      <c r="E138" s="71">
        <v>0</v>
      </c>
      <c r="F138" s="71">
        <v>0</v>
      </c>
    </row>
    <row r="139" spans="1:6" ht="25.5" x14ac:dyDescent="0.2">
      <c r="A139" s="32">
        <v>15</v>
      </c>
      <c r="B139" s="62" t="s">
        <v>149</v>
      </c>
      <c r="C139" s="84">
        <v>54565</v>
      </c>
      <c r="D139" s="81">
        <v>95000</v>
      </c>
      <c r="E139" s="71">
        <v>0</v>
      </c>
      <c r="F139" s="71">
        <v>0</v>
      </c>
    </row>
    <row r="140" spans="1:6" ht="38.25" x14ac:dyDescent="0.2">
      <c r="A140" s="32">
        <v>16</v>
      </c>
      <c r="B140" s="62" t="s">
        <v>150</v>
      </c>
      <c r="C140" s="84">
        <v>55123</v>
      </c>
      <c r="D140" s="81">
        <v>100000</v>
      </c>
      <c r="E140" s="71">
        <v>100000</v>
      </c>
      <c r="F140" s="71">
        <v>0</v>
      </c>
    </row>
    <row r="141" spans="1:6" ht="36" customHeight="1" x14ac:dyDescent="0.2">
      <c r="A141" s="32">
        <v>17</v>
      </c>
      <c r="B141" s="62" t="s">
        <v>181</v>
      </c>
      <c r="C141" s="85" t="s">
        <v>31</v>
      </c>
      <c r="D141" s="81">
        <v>100000</v>
      </c>
      <c r="E141" s="71">
        <v>0</v>
      </c>
      <c r="F141" s="71">
        <v>0</v>
      </c>
    </row>
    <row r="142" spans="1:6" ht="20.25" customHeight="1" x14ac:dyDescent="0.2">
      <c r="A142" s="32">
        <v>18</v>
      </c>
      <c r="B142" s="62" t="s">
        <v>182</v>
      </c>
      <c r="C142" s="85" t="s">
        <v>31</v>
      </c>
      <c r="D142" s="81">
        <v>100000</v>
      </c>
      <c r="E142" s="71">
        <v>0</v>
      </c>
      <c r="F142" s="71">
        <v>0</v>
      </c>
    </row>
    <row r="143" spans="1:6" s="86" customFormat="1" x14ac:dyDescent="0.2">
      <c r="A143" s="32">
        <v>19</v>
      </c>
      <c r="B143" s="62" t="s">
        <v>183</v>
      </c>
      <c r="C143" s="85" t="s">
        <v>31</v>
      </c>
      <c r="D143" s="81">
        <v>100000</v>
      </c>
      <c r="E143" s="71">
        <v>100000</v>
      </c>
      <c r="F143" s="71">
        <v>100000</v>
      </c>
    </row>
    <row r="144" spans="1:6" s="86" customFormat="1" ht="38.25" x14ac:dyDescent="0.2">
      <c r="A144" s="32">
        <v>20</v>
      </c>
      <c r="B144" s="62" t="s">
        <v>184</v>
      </c>
      <c r="C144" s="85" t="s">
        <v>31</v>
      </c>
      <c r="D144" s="81">
        <v>60000</v>
      </c>
      <c r="E144" s="71">
        <v>0</v>
      </c>
      <c r="F144" s="71">
        <v>0</v>
      </c>
    </row>
    <row r="145" spans="1:6" s="86" customFormat="1" x14ac:dyDescent="0.2">
      <c r="A145" s="32">
        <v>21</v>
      </c>
      <c r="B145" s="62" t="s">
        <v>151</v>
      </c>
      <c r="C145" s="85" t="s">
        <v>31</v>
      </c>
      <c r="D145" s="81">
        <v>50000</v>
      </c>
      <c r="E145" s="71">
        <v>150000</v>
      </c>
      <c r="F145" s="71">
        <v>150000</v>
      </c>
    </row>
    <row r="146" spans="1:6" s="86" customFormat="1" x14ac:dyDescent="0.2">
      <c r="A146" s="32">
        <v>22</v>
      </c>
      <c r="B146" s="62" t="s">
        <v>152</v>
      </c>
      <c r="C146" s="85" t="s">
        <v>31</v>
      </c>
      <c r="D146" s="81">
        <v>30000</v>
      </c>
      <c r="E146" s="71">
        <v>0</v>
      </c>
      <c r="F146" s="71">
        <v>0</v>
      </c>
    </row>
    <row r="147" spans="1:6" s="86" customFormat="1" x14ac:dyDescent="0.2">
      <c r="A147" s="32">
        <v>23</v>
      </c>
      <c r="B147" s="62" t="s">
        <v>153</v>
      </c>
      <c r="C147" s="85" t="s">
        <v>31</v>
      </c>
      <c r="D147" s="81">
        <v>50000</v>
      </c>
      <c r="E147" s="71">
        <v>0</v>
      </c>
      <c r="F147" s="71">
        <v>0</v>
      </c>
    </row>
    <row r="148" spans="1:6" ht="25.5" x14ac:dyDescent="0.2">
      <c r="A148" s="32">
        <v>24</v>
      </c>
      <c r="B148" s="62" t="s">
        <v>163</v>
      </c>
      <c r="C148" s="85" t="s">
        <v>31</v>
      </c>
      <c r="D148" s="81">
        <v>50000</v>
      </c>
      <c r="E148" s="71">
        <v>0</v>
      </c>
      <c r="F148" s="71">
        <v>0</v>
      </c>
    </row>
    <row r="149" spans="1:6" x14ac:dyDescent="0.2">
      <c r="A149" s="32">
        <v>25</v>
      </c>
      <c r="B149" s="62" t="s">
        <v>44</v>
      </c>
      <c r="C149" s="85" t="s">
        <v>31</v>
      </c>
      <c r="D149" s="71">
        <v>50000</v>
      </c>
      <c r="E149" s="71">
        <v>168759</v>
      </c>
      <c r="F149" s="71">
        <v>40000</v>
      </c>
    </row>
    <row r="150" spans="1:6" x14ac:dyDescent="0.2">
      <c r="A150" s="32">
        <v>26</v>
      </c>
      <c r="B150" s="62" t="s">
        <v>185</v>
      </c>
      <c r="C150" s="85" t="s">
        <v>31</v>
      </c>
      <c r="D150" s="71">
        <v>33758</v>
      </c>
      <c r="E150" s="71">
        <v>0</v>
      </c>
      <c r="F150" s="71">
        <v>0</v>
      </c>
    </row>
    <row r="151" spans="1:6" x14ac:dyDescent="0.2">
      <c r="A151" s="32">
        <v>27</v>
      </c>
      <c r="B151" s="62" t="s">
        <v>43</v>
      </c>
      <c r="C151" s="85" t="s">
        <v>31</v>
      </c>
      <c r="D151" s="71">
        <v>0</v>
      </c>
      <c r="E151" s="71">
        <v>100000</v>
      </c>
      <c r="F151" s="71">
        <v>150000</v>
      </c>
    </row>
    <row r="152" spans="1:6" x14ac:dyDescent="0.2">
      <c r="A152" s="32">
        <v>28</v>
      </c>
      <c r="B152" s="62" t="s">
        <v>45</v>
      </c>
      <c r="C152" s="85" t="s">
        <v>31</v>
      </c>
      <c r="D152" s="71">
        <v>0</v>
      </c>
      <c r="E152" s="71">
        <v>150000</v>
      </c>
      <c r="F152" s="71">
        <v>200000</v>
      </c>
    </row>
    <row r="153" spans="1:6" x14ac:dyDescent="0.2">
      <c r="A153" s="32">
        <v>29</v>
      </c>
      <c r="B153" s="62" t="s">
        <v>21</v>
      </c>
      <c r="C153" s="85" t="s">
        <v>31</v>
      </c>
      <c r="D153" s="71">
        <v>0</v>
      </c>
      <c r="E153" s="71">
        <v>100000</v>
      </c>
      <c r="F153" s="71">
        <v>0</v>
      </c>
    </row>
    <row r="154" spans="1:6" s="86" customFormat="1" x14ac:dyDescent="0.2">
      <c r="A154" s="32">
        <v>30</v>
      </c>
      <c r="B154" s="62" t="s">
        <v>22</v>
      </c>
      <c r="C154" s="85" t="s">
        <v>31</v>
      </c>
      <c r="D154" s="71">
        <v>0</v>
      </c>
      <c r="E154" s="71">
        <v>150000</v>
      </c>
      <c r="F154" s="71">
        <v>200000</v>
      </c>
    </row>
    <row r="155" spans="1:6" s="86" customFormat="1" x14ac:dyDescent="0.2">
      <c r="A155" s="32">
        <v>31</v>
      </c>
      <c r="B155" s="62" t="s">
        <v>46</v>
      </c>
      <c r="C155" s="85" t="s">
        <v>31</v>
      </c>
      <c r="D155" s="71">
        <v>0</v>
      </c>
      <c r="E155" s="71">
        <v>150000</v>
      </c>
      <c r="F155" s="71">
        <v>250000</v>
      </c>
    </row>
    <row r="156" spans="1:6" s="86" customFormat="1" x14ac:dyDescent="0.2">
      <c r="A156" s="32">
        <v>32</v>
      </c>
      <c r="B156" s="62" t="s">
        <v>24</v>
      </c>
      <c r="C156" s="85" t="s">
        <v>31</v>
      </c>
      <c r="D156" s="71">
        <v>0</v>
      </c>
      <c r="E156" s="71">
        <v>150000</v>
      </c>
      <c r="F156" s="71">
        <v>200000</v>
      </c>
    </row>
    <row r="157" spans="1:6" s="86" customFormat="1" x14ac:dyDescent="0.2">
      <c r="A157" s="32">
        <v>33</v>
      </c>
      <c r="B157" s="62" t="s">
        <v>154</v>
      </c>
      <c r="C157" s="85" t="s">
        <v>31</v>
      </c>
      <c r="D157" s="71">
        <v>0</v>
      </c>
      <c r="E157" s="71">
        <v>100000</v>
      </c>
      <c r="F157" s="71">
        <v>0</v>
      </c>
    </row>
    <row r="158" spans="1:6" s="86" customFormat="1" x14ac:dyDescent="0.2">
      <c r="A158" s="32">
        <v>34</v>
      </c>
      <c r="B158" s="62" t="s">
        <v>155</v>
      </c>
      <c r="C158" s="85" t="s">
        <v>31</v>
      </c>
      <c r="D158" s="71">
        <v>0</v>
      </c>
      <c r="E158" s="71">
        <v>50000</v>
      </c>
      <c r="F158" s="71">
        <v>0</v>
      </c>
    </row>
    <row r="159" spans="1:6" x14ac:dyDescent="0.2">
      <c r="A159" s="32">
        <v>35</v>
      </c>
      <c r="B159" s="62" t="s">
        <v>186</v>
      </c>
      <c r="C159" s="85" t="s">
        <v>31</v>
      </c>
      <c r="D159" s="71">
        <v>0</v>
      </c>
      <c r="E159" s="71">
        <v>30000</v>
      </c>
      <c r="F159" s="71">
        <v>0</v>
      </c>
    </row>
    <row r="160" spans="1:6" ht="25.5" x14ac:dyDescent="0.2">
      <c r="A160" s="32">
        <v>36</v>
      </c>
      <c r="B160" s="62" t="s">
        <v>47</v>
      </c>
      <c r="C160" s="85" t="s">
        <v>31</v>
      </c>
      <c r="D160" s="71">
        <v>0</v>
      </c>
      <c r="E160" s="71">
        <v>100000</v>
      </c>
      <c r="F160" s="71">
        <v>0</v>
      </c>
    </row>
    <row r="161" spans="1:6" s="86" customFormat="1" x14ac:dyDescent="0.2">
      <c r="A161" s="32">
        <v>37</v>
      </c>
      <c r="B161" s="62" t="s">
        <v>48</v>
      </c>
      <c r="C161" s="85" t="s">
        <v>31</v>
      </c>
      <c r="D161" s="71">
        <v>0</v>
      </c>
      <c r="E161" s="71">
        <v>100000</v>
      </c>
      <c r="F161" s="71">
        <v>0</v>
      </c>
    </row>
    <row r="162" spans="1:6" s="86" customFormat="1" ht="15.75" customHeight="1" x14ac:dyDescent="0.2">
      <c r="A162" s="32">
        <v>38</v>
      </c>
      <c r="B162" s="62" t="s">
        <v>156</v>
      </c>
      <c r="C162" s="85" t="s">
        <v>31</v>
      </c>
      <c r="D162" s="71">
        <v>0</v>
      </c>
      <c r="E162" s="71">
        <v>100000</v>
      </c>
      <c r="F162" s="71">
        <v>0</v>
      </c>
    </row>
    <row r="163" spans="1:6" s="86" customFormat="1" ht="15.75" customHeight="1" x14ac:dyDescent="0.2">
      <c r="A163" s="32">
        <v>39</v>
      </c>
      <c r="B163" s="62" t="s">
        <v>49</v>
      </c>
      <c r="C163" s="85" t="s">
        <v>31</v>
      </c>
      <c r="D163" s="71">
        <v>0</v>
      </c>
      <c r="E163" s="71">
        <v>0</v>
      </c>
      <c r="F163" s="71">
        <v>100000</v>
      </c>
    </row>
    <row r="164" spans="1:6" s="86" customFormat="1" ht="15.75" customHeight="1" x14ac:dyDescent="0.2">
      <c r="A164" s="32">
        <v>40</v>
      </c>
      <c r="B164" s="62" t="s">
        <v>23</v>
      </c>
      <c r="C164" s="85" t="s">
        <v>31</v>
      </c>
      <c r="D164" s="71">
        <v>0</v>
      </c>
      <c r="E164" s="71">
        <v>0</v>
      </c>
      <c r="F164" s="71">
        <v>400000</v>
      </c>
    </row>
    <row r="165" spans="1:6" s="86" customFormat="1" ht="15.75" customHeight="1" x14ac:dyDescent="0.2">
      <c r="A165" s="32">
        <v>41</v>
      </c>
      <c r="B165" s="62" t="s">
        <v>157</v>
      </c>
      <c r="C165" s="85" t="s">
        <v>31</v>
      </c>
      <c r="D165" s="71">
        <v>0</v>
      </c>
      <c r="E165" s="71">
        <v>0</v>
      </c>
      <c r="F165" s="71">
        <v>200000</v>
      </c>
    </row>
    <row r="166" spans="1:6" s="86" customFormat="1" ht="15.75" customHeight="1" x14ac:dyDescent="0.2">
      <c r="A166" s="32">
        <v>42</v>
      </c>
      <c r="B166" s="62" t="s">
        <v>41</v>
      </c>
      <c r="C166" s="85" t="s">
        <v>31</v>
      </c>
      <c r="D166" s="71">
        <v>0</v>
      </c>
      <c r="E166" s="71">
        <v>0</v>
      </c>
      <c r="F166" s="71">
        <v>500000</v>
      </c>
    </row>
    <row r="167" spans="1:6" s="86" customFormat="1" ht="14.25" x14ac:dyDescent="0.2">
      <c r="A167" s="16"/>
      <c r="B167" s="10" t="s">
        <v>14</v>
      </c>
      <c r="C167" s="3"/>
      <c r="D167" s="30">
        <f>SUM(D125:D166)</f>
        <v>2436873</v>
      </c>
      <c r="E167" s="30">
        <f>SUM(E125:E166)</f>
        <v>3154000</v>
      </c>
      <c r="F167" s="30">
        <f>SUM(F125:F166)</f>
        <v>3377517</v>
      </c>
    </row>
    <row r="168" spans="1:6" s="86" customFormat="1" ht="14.25" x14ac:dyDescent="0.2">
      <c r="A168" s="18"/>
      <c r="B168" s="22" t="s">
        <v>12</v>
      </c>
      <c r="C168" s="4"/>
      <c r="D168" s="8"/>
      <c r="E168" s="8"/>
      <c r="F168" s="11"/>
    </row>
    <row r="169" spans="1:6" s="86" customFormat="1" x14ac:dyDescent="0.2">
      <c r="A169" s="32">
        <v>1</v>
      </c>
      <c r="B169" s="87" t="s">
        <v>115</v>
      </c>
      <c r="C169" s="88">
        <v>54673</v>
      </c>
      <c r="D169" s="81">
        <v>200000</v>
      </c>
      <c r="E169" s="81">
        <v>800000</v>
      </c>
      <c r="F169" s="81">
        <v>1000000</v>
      </c>
    </row>
    <row r="170" spans="1:6" x14ac:dyDescent="0.2">
      <c r="A170" s="32">
        <v>2</v>
      </c>
      <c r="B170" s="89" t="s">
        <v>116</v>
      </c>
      <c r="C170" s="88">
        <v>49873</v>
      </c>
      <c r="D170" s="81">
        <v>201000</v>
      </c>
      <c r="E170" s="81">
        <v>0</v>
      </c>
      <c r="F170" s="81">
        <v>0</v>
      </c>
    </row>
    <row r="171" spans="1:6" x14ac:dyDescent="0.2">
      <c r="A171" s="32">
        <v>3</v>
      </c>
      <c r="B171" s="87" t="s">
        <v>117</v>
      </c>
      <c r="C171" s="88">
        <v>53618</v>
      </c>
      <c r="D171" s="81">
        <v>250000</v>
      </c>
      <c r="E171" s="81">
        <v>250000</v>
      </c>
      <c r="F171" s="81">
        <v>0</v>
      </c>
    </row>
    <row r="172" spans="1:6" s="86" customFormat="1" x14ac:dyDescent="0.2">
      <c r="A172" s="32">
        <v>4</v>
      </c>
      <c r="B172" s="87" t="s">
        <v>118</v>
      </c>
      <c r="C172" s="88">
        <v>54672</v>
      </c>
      <c r="D172" s="81">
        <v>100000</v>
      </c>
      <c r="E172" s="81">
        <v>0</v>
      </c>
      <c r="F172" s="81">
        <v>0</v>
      </c>
    </row>
    <row r="173" spans="1:6" s="86" customFormat="1" x14ac:dyDescent="0.2">
      <c r="A173" s="32">
        <v>5</v>
      </c>
      <c r="B173" s="90" t="s">
        <v>119</v>
      </c>
      <c r="C173" s="91">
        <v>40728</v>
      </c>
      <c r="D173" s="81">
        <v>100000</v>
      </c>
      <c r="E173" s="81">
        <v>250000</v>
      </c>
      <c r="F173" s="81">
        <v>300000</v>
      </c>
    </row>
    <row r="174" spans="1:6" s="86" customFormat="1" x14ac:dyDescent="0.2">
      <c r="A174" s="32">
        <v>6</v>
      </c>
      <c r="B174" s="90" t="s">
        <v>120</v>
      </c>
      <c r="C174" s="91">
        <v>53623</v>
      </c>
      <c r="D174" s="81">
        <v>173000</v>
      </c>
      <c r="E174" s="81">
        <v>0</v>
      </c>
      <c r="F174" s="81">
        <v>0</v>
      </c>
    </row>
    <row r="175" spans="1:6" s="86" customFormat="1" ht="12.75" customHeight="1" x14ac:dyDescent="0.2">
      <c r="A175" s="32">
        <v>7</v>
      </c>
      <c r="B175" s="90" t="s">
        <v>121</v>
      </c>
      <c r="C175" s="85" t="s">
        <v>31</v>
      </c>
      <c r="D175" s="81">
        <v>100000</v>
      </c>
      <c r="E175" s="81">
        <v>0</v>
      </c>
      <c r="F175" s="81">
        <v>0</v>
      </c>
    </row>
    <row r="176" spans="1:6" x14ac:dyDescent="0.2">
      <c r="A176" s="32">
        <v>8</v>
      </c>
      <c r="B176" s="90" t="s">
        <v>187</v>
      </c>
      <c r="C176" s="85" t="s">
        <v>31</v>
      </c>
      <c r="D176" s="81">
        <v>100000</v>
      </c>
      <c r="E176" s="81">
        <v>200000</v>
      </c>
      <c r="F176" s="81">
        <v>0</v>
      </c>
    </row>
    <row r="177" spans="1:6" x14ac:dyDescent="0.2">
      <c r="A177" s="32"/>
      <c r="B177" s="90" t="s">
        <v>188</v>
      </c>
      <c r="C177" s="85" t="s">
        <v>31</v>
      </c>
      <c r="D177" s="81">
        <v>100000</v>
      </c>
      <c r="E177" s="81">
        <v>0</v>
      </c>
      <c r="F177" s="81">
        <v>0</v>
      </c>
    </row>
    <row r="178" spans="1:6" x14ac:dyDescent="0.2">
      <c r="A178" s="32"/>
      <c r="B178" s="90" t="s">
        <v>192</v>
      </c>
      <c r="C178" s="85" t="s">
        <v>31</v>
      </c>
      <c r="D178" s="81">
        <v>50000</v>
      </c>
      <c r="E178" s="81">
        <v>0</v>
      </c>
      <c r="F178" s="81">
        <v>0</v>
      </c>
    </row>
    <row r="179" spans="1:6" x14ac:dyDescent="0.2">
      <c r="A179" s="32">
        <v>9</v>
      </c>
      <c r="B179" s="90" t="s">
        <v>193</v>
      </c>
      <c r="C179" s="85" t="s">
        <v>31</v>
      </c>
      <c r="D179" s="81">
        <v>50000</v>
      </c>
      <c r="E179" s="81">
        <v>0</v>
      </c>
      <c r="F179" s="81">
        <v>0</v>
      </c>
    </row>
    <row r="180" spans="1:6" s="86" customFormat="1" x14ac:dyDescent="0.2">
      <c r="A180" s="16"/>
      <c r="B180" s="3" t="s">
        <v>13</v>
      </c>
      <c r="C180" s="3"/>
      <c r="D180" s="92">
        <f>SUM(D169:D179)</f>
        <v>1424000</v>
      </c>
      <c r="E180" s="92">
        <f>SUM(E169:E179)</f>
        <v>1500000</v>
      </c>
      <c r="F180" s="92">
        <f>SUM(F169:F179)</f>
        <v>1300000</v>
      </c>
    </row>
    <row r="181" spans="1:6" s="86" customFormat="1" x14ac:dyDescent="0.2">
      <c r="A181" s="18"/>
      <c r="B181" s="4" t="s">
        <v>69</v>
      </c>
      <c r="C181" s="4"/>
      <c r="D181" s="27"/>
      <c r="E181" s="27"/>
      <c r="F181" s="27"/>
    </row>
    <row r="182" spans="1:6" s="86" customFormat="1" x14ac:dyDescent="0.2">
      <c r="A182" s="32">
        <v>1</v>
      </c>
      <c r="B182" s="26" t="s">
        <v>70</v>
      </c>
      <c r="C182" s="96">
        <v>53715</v>
      </c>
      <c r="D182" s="71">
        <v>1500000</v>
      </c>
      <c r="E182" s="71">
        <v>1680000</v>
      </c>
      <c r="F182" s="71">
        <v>820000</v>
      </c>
    </row>
    <row r="183" spans="1:6" s="86" customFormat="1" x14ac:dyDescent="0.2">
      <c r="A183" s="32">
        <v>2</v>
      </c>
      <c r="B183" s="26" t="s">
        <v>190</v>
      </c>
      <c r="C183" s="93">
        <v>54679</v>
      </c>
      <c r="D183" s="71">
        <f>200000-13661</f>
        <v>186339</v>
      </c>
      <c r="E183" s="71">
        <v>200000</v>
      </c>
      <c r="F183" s="71">
        <v>100000</v>
      </c>
    </row>
    <row r="184" spans="1:6" s="86" customFormat="1" x14ac:dyDescent="0.2">
      <c r="A184" s="23"/>
      <c r="B184" s="24" t="s">
        <v>71</v>
      </c>
      <c r="C184" s="25"/>
      <c r="D184" s="39">
        <f>D182+D183</f>
        <v>1686339</v>
      </c>
      <c r="E184" s="39">
        <f t="shared" ref="E184:F184" si="2">E182+E183</f>
        <v>1880000</v>
      </c>
      <c r="F184" s="39">
        <f t="shared" si="2"/>
        <v>920000</v>
      </c>
    </row>
    <row r="185" spans="1:6" s="86" customFormat="1" x14ac:dyDescent="0.2">
      <c r="A185" s="2"/>
      <c r="B185" s="5"/>
      <c r="C185" s="2"/>
      <c r="D185" s="28"/>
      <c r="E185" s="28"/>
      <c r="F185" s="28"/>
    </row>
    <row r="186" spans="1:6" s="86" customFormat="1" x14ac:dyDescent="0.2">
      <c r="A186" s="2"/>
      <c r="B186" s="5"/>
      <c r="C186" s="2"/>
      <c r="D186" s="6"/>
      <c r="E186" s="6"/>
      <c r="F186" s="6"/>
    </row>
    <row r="187" spans="1:6" s="86" customFormat="1" x14ac:dyDescent="0.2">
      <c r="A187" s="2"/>
      <c r="B187" s="5"/>
      <c r="C187" s="2"/>
      <c r="D187" s="6"/>
      <c r="E187" s="6"/>
      <c r="F187" s="6"/>
    </row>
    <row r="188" spans="1:6" s="86" customFormat="1" x14ac:dyDescent="0.2">
      <c r="A188" s="2"/>
      <c r="B188" s="5"/>
      <c r="C188" s="2"/>
      <c r="D188" s="6"/>
      <c r="E188" s="6"/>
      <c r="F188" s="6"/>
    </row>
    <row r="189" spans="1:6" s="86" customFormat="1" ht="21.75" customHeight="1" x14ac:dyDescent="0.2">
      <c r="A189" s="2"/>
      <c r="B189" s="5"/>
      <c r="C189" s="2"/>
      <c r="D189" s="6"/>
      <c r="E189" s="6"/>
      <c r="F189" s="6"/>
    </row>
    <row r="190" spans="1:6" s="86" customFormat="1" ht="18" customHeight="1" x14ac:dyDescent="0.2">
      <c r="A190" s="2"/>
      <c r="B190" s="5"/>
      <c r="C190" s="2"/>
      <c r="D190" s="6"/>
      <c r="E190" s="6"/>
      <c r="F190" s="6"/>
    </row>
    <row r="191" spans="1:6" s="86" customFormat="1" x14ac:dyDescent="0.2">
      <c r="A191" s="2"/>
      <c r="B191" s="5"/>
      <c r="C191" s="2"/>
      <c r="D191" s="6"/>
      <c r="E191" s="6"/>
      <c r="F191" s="6"/>
    </row>
    <row r="192" spans="1:6" s="86" customFormat="1" ht="18.75" customHeight="1" x14ac:dyDescent="0.2">
      <c r="A192" s="2"/>
      <c r="B192" s="5"/>
      <c r="C192" s="2"/>
      <c r="D192" s="6"/>
      <c r="E192" s="6"/>
      <c r="F192" s="6"/>
    </row>
    <row r="193" spans="1:6" ht="20.25" customHeight="1" x14ac:dyDescent="0.2"/>
    <row r="194" spans="1:6" ht="21" customHeight="1" x14ac:dyDescent="0.2"/>
    <row r="195" spans="1:6" s="86" customFormat="1" x14ac:dyDescent="0.2">
      <c r="A195" s="2"/>
      <c r="B195" s="5"/>
      <c r="C195" s="2"/>
      <c r="D195" s="6"/>
      <c r="E195" s="6"/>
      <c r="F195" s="6"/>
    </row>
    <row r="196" spans="1:6" s="86" customFormat="1" x14ac:dyDescent="0.2">
      <c r="A196" s="2"/>
      <c r="B196" s="5"/>
      <c r="C196" s="2"/>
      <c r="D196" s="6"/>
      <c r="E196" s="6"/>
      <c r="F196" s="6"/>
    </row>
    <row r="197" spans="1:6" s="86" customFormat="1" x14ac:dyDescent="0.2">
      <c r="A197" s="2"/>
      <c r="B197" s="5"/>
      <c r="C197" s="2"/>
      <c r="D197" s="6"/>
      <c r="E197" s="6"/>
      <c r="F197" s="6"/>
    </row>
    <row r="198" spans="1:6" s="86" customFormat="1" x14ac:dyDescent="0.2">
      <c r="A198" s="2"/>
      <c r="B198" s="5"/>
      <c r="C198" s="2"/>
      <c r="D198" s="6"/>
      <c r="E198" s="6"/>
      <c r="F198" s="6"/>
    </row>
    <row r="199" spans="1:6" s="86" customFormat="1" x14ac:dyDescent="0.2">
      <c r="A199" s="2"/>
      <c r="B199" s="5"/>
      <c r="C199" s="2"/>
      <c r="D199" s="6"/>
      <c r="E199" s="6"/>
      <c r="F199" s="6"/>
    </row>
    <row r="200" spans="1:6" s="86" customFormat="1" x14ac:dyDescent="0.2">
      <c r="A200" s="2"/>
      <c r="B200" s="5"/>
      <c r="C200" s="2"/>
      <c r="D200" s="6"/>
      <c r="E200" s="6"/>
      <c r="F200" s="6"/>
    </row>
    <row r="201" spans="1:6" s="86" customFormat="1" x14ac:dyDescent="0.2">
      <c r="A201" s="2"/>
      <c r="B201" s="5"/>
      <c r="C201" s="2"/>
      <c r="D201" s="6"/>
      <c r="E201" s="6"/>
      <c r="F201" s="6"/>
    </row>
    <row r="202" spans="1:6" s="86" customFormat="1" x14ac:dyDescent="0.2">
      <c r="A202" s="2"/>
      <c r="B202" s="5"/>
      <c r="C202" s="2"/>
      <c r="D202" s="6"/>
      <c r="E202" s="6"/>
      <c r="F202" s="6"/>
    </row>
    <row r="203" spans="1:6" s="86" customFormat="1" x14ac:dyDescent="0.2">
      <c r="A203" s="2"/>
      <c r="B203" s="5"/>
      <c r="C203" s="2"/>
      <c r="D203" s="6"/>
      <c r="E203" s="6"/>
      <c r="F203" s="6"/>
    </row>
    <row r="204" spans="1:6" s="86" customFormat="1" x14ac:dyDescent="0.2">
      <c r="A204" s="2"/>
      <c r="B204" s="5"/>
      <c r="C204" s="2"/>
      <c r="D204" s="6"/>
      <c r="E204" s="6"/>
      <c r="F204" s="6"/>
    </row>
    <row r="205" spans="1:6" ht="22.5" customHeight="1" x14ac:dyDescent="0.2"/>
    <row r="206" spans="1:6" ht="24.75" customHeight="1" x14ac:dyDescent="0.2"/>
    <row r="207" spans="1:6" s="86" customFormat="1" x14ac:dyDescent="0.2">
      <c r="A207" s="2"/>
      <c r="B207" s="5"/>
      <c r="C207" s="2"/>
      <c r="D207" s="6"/>
      <c r="E207" s="6"/>
      <c r="F207" s="6"/>
    </row>
    <row r="208" spans="1:6" s="86" customFormat="1" ht="17.25" customHeight="1" x14ac:dyDescent="0.2">
      <c r="A208" s="2"/>
      <c r="B208" s="5"/>
      <c r="C208" s="2"/>
      <c r="D208" s="6"/>
      <c r="E208" s="6"/>
      <c r="F208" s="6"/>
    </row>
    <row r="211" spans="1:6" s="86" customFormat="1" x14ac:dyDescent="0.2">
      <c r="A211" s="2"/>
      <c r="B211" s="5"/>
      <c r="C211" s="2"/>
      <c r="D211" s="6"/>
      <c r="E211" s="6"/>
      <c r="F211" s="6"/>
    </row>
    <row r="212" spans="1:6" s="86" customFormat="1" x14ac:dyDescent="0.2">
      <c r="A212" s="2"/>
      <c r="B212" s="5"/>
      <c r="C212" s="2"/>
      <c r="D212" s="6"/>
      <c r="E212" s="6"/>
      <c r="F212" s="6"/>
    </row>
    <row r="213" spans="1:6" s="86" customFormat="1" x14ac:dyDescent="0.2">
      <c r="A213" s="2"/>
      <c r="B213" s="5"/>
      <c r="C213" s="2"/>
      <c r="D213" s="6"/>
      <c r="E213" s="6"/>
      <c r="F213" s="6"/>
    </row>
    <row r="214" spans="1:6" s="86" customFormat="1" x14ac:dyDescent="0.2">
      <c r="A214" s="2"/>
      <c r="B214" s="5"/>
      <c r="C214" s="2"/>
      <c r="D214" s="6"/>
      <c r="E214" s="6"/>
      <c r="F214" s="6"/>
    </row>
    <row r="215" spans="1:6" s="86" customFormat="1" x14ac:dyDescent="0.2">
      <c r="A215" s="2"/>
      <c r="B215" s="5"/>
      <c r="C215" s="2"/>
      <c r="D215" s="6"/>
      <c r="E215" s="6"/>
      <c r="F215" s="6"/>
    </row>
    <row r="216" spans="1:6" s="86" customFormat="1" x14ac:dyDescent="0.2">
      <c r="A216" s="2"/>
      <c r="B216" s="5"/>
      <c r="C216" s="2"/>
      <c r="D216" s="6"/>
      <c r="E216" s="6"/>
      <c r="F216" s="6"/>
    </row>
    <row r="217" spans="1:6" s="86" customFormat="1" x14ac:dyDescent="0.2">
      <c r="A217" s="2"/>
      <c r="B217" s="5"/>
      <c r="C217" s="2"/>
      <c r="D217" s="6"/>
      <c r="E217" s="6"/>
      <c r="F217" s="6"/>
    </row>
    <row r="218" spans="1:6" s="86" customFormat="1" x14ac:dyDescent="0.2">
      <c r="A218" s="2"/>
      <c r="B218" s="5"/>
      <c r="C218" s="2"/>
      <c r="D218" s="6"/>
      <c r="E218" s="6"/>
      <c r="F218" s="6"/>
    </row>
    <row r="219" spans="1:6" s="86" customFormat="1" x14ac:dyDescent="0.2">
      <c r="A219" s="2"/>
      <c r="B219" s="5"/>
      <c r="C219" s="2"/>
      <c r="D219" s="6"/>
      <c r="E219" s="6"/>
      <c r="F219" s="6"/>
    </row>
    <row r="220" spans="1:6" s="86" customFormat="1" x14ac:dyDescent="0.2">
      <c r="A220" s="2"/>
      <c r="B220" s="5"/>
      <c r="C220" s="2"/>
      <c r="D220" s="6"/>
      <c r="E220" s="6"/>
      <c r="F220" s="6"/>
    </row>
    <row r="221" spans="1:6" s="86" customFormat="1" x14ac:dyDescent="0.2">
      <c r="A221" s="2"/>
      <c r="B221" s="5"/>
      <c r="C221" s="2"/>
      <c r="D221" s="6"/>
      <c r="E221" s="6"/>
      <c r="F221" s="6"/>
    </row>
    <row r="222" spans="1:6" s="86" customFormat="1" x14ac:dyDescent="0.2">
      <c r="A222" s="2"/>
      <c r="B222" s="5"/>
      <c r="C222" s="2"/>
      <c r="D222" s="6"/>
      <c r="E222" s="6"/>
      <c r="F222" s="6"/>
    </row>
    <row r="223" spans="1:6" s="86" customFormat="1" x14ac:dyDescent="0.2">
      <c r="A223" s="2"/>
      <c r="B223" s="5"/>
      <c r="C223" s="2"/>
      <c r="D223" s="6"/>
      <c r="E223" s="6"/>
      <c r="F223" s="6"/>
    </row>
    <row r="224" spans="1:6" s="86" customFormat="1" x14ac:dyDescent="0.2">
      <c r="A224" s="2"/>
      <c r="B224" s="5"/>
      <c r="C224" s="2"/>
      <c r="D224" s="6"/>
      <c r="E224" s="6"/>
      <c r="F224" s="6"/>
    </row>
    <row r="225" spans="1:6" s="86" customFormat="1" x14ac:dyDescent="0.2">
      <c r="A225" s="2"/>
      <c r="B225" s="5"/>
      <c r="C225" s="2"/>
      <c r="D225" s="6"/>
      <c r="E225" s="6"/>
      <c r="F225" s="6"/>
    </row>
    <row r="226" spans="1:6" s="86" customFormat="1" x14ac:dyDescent="0.2">
      <c r="A226" s="2"/>
      <c r="B226" s="5"/>
      <c r="C226" s="2"/>
      <c r="D226" s="6"/>
      <c r="E226" s="6"/>
      <c r="F226" s="6"/>
    </row>
    <row r="227" spans="1:6" s="86" customFormat="1" x14ac:dyDescent="0.2">
      <c r="A227" s="2"/>
      <c r="B227" s="5"/>
      <c r="C227" s="2"/>
      <c r="D227" s="6"/>
      <c r="E227" s="6"/>
      <c r="F227" s="6"/>
    </row>
    <row r="228" spans="1:6" s="86" customFormat="1" x14ac:dyDescent="0.2">
      <c r="A228" s="2"/>
      <c r="B228" s="5"/>
      <c r="C228" s="2"/>
      <c r="D228" s="6"/>
      <c r="E228" s="6"/>
      <c r="F228" s="6"/>
    </row>
    <row r="229" spans="1:6" s="86" customFormat="1" x14ac:dyDescent="0.2">
      <c r="A229" s="2"/>
      <c r="B229" s="5"/>
      <c r="C229" s="2"/>
      <c r="D229" s="6"/>
      <c r="E229" s="6"/>
      <c r="F229" s="6"/>
    </row>
    <row r="230" spans="1:6" s="86" customFormat="1" x14ac:dyDescent="0.2">
      <c r="A230" s="2"/>
      <c r="B230" s="5"/>
      <c r="C230" s="2"/>
      <c r="D230" s="6"/>
      <c r="E230" s="6"/>
      <c r="F230" s="6"/>
    </row>
    <row r="231" spans="1:6" s="86" customFormat="1" x14ac:dyDescent="0.2">
      <c r="A231" s="2"/>
      <c r="B231" s="5"/>
      <c r="C231" s="2"/>
      <c r="D231" s="6"/>
      <c r="E231" s="6"/>
      <c r="F231" s="6"/>
    </row>
    <row r="232" spans="1:6" s="86" customFormat="1" x14ac:dyDescent="0.2">
      <c r="A232" s="2"/>
      <c r="B232" s="5"/>
      <c r="C232" s="2"/>
      <c r="D232" s="6"/>
      <c r="E232" s="6"/>
      <c r="F232" s="6"/>
    </row>
    <row r="233" spans="1:6" s="86" customFormat="1" x14ac:dyDescent="0.2">
      <c r="A233" s="2"/>
      <c r="B233" s="5"/>
      <c r="C233" s="2"/>
      <c r="D233" s="6"/>
      <c r="E233" s="6"/>
      <c r="F233" s="6"/>
    </row>
    <row r="234" spans="1:6" s="86" customFormat="1" x14ac:dyDescent="0.2">
      <c r="A234" s="2"/>
      <c r="B234" s="5"/>
      <c r="C234" s="2"/>
      <c r="D234" s="6"/>
      <c r="E234" s="6"/>
      <c r="F234" s="6"/>
    </row>
    <row r="235" spans="1:6" s="86" customFormat="1" x14ac:dyDescent="0.2">
      <c r="A235" s="2"/>
      <c r="B235" s="5"/>
      <c r="C235" s="2"/>
      <c r="D235" s="6"/>
      <c r="E235" s="6"/>
      <c r="F235" s="6"/>
    </row>
    <row r="236" spans="1:6" s="86" customFormat="1" x14ac:dyDescent="0.2">
      <c r="A236" s="2"/>
      <c r="B236" s="5"/>
      <c r="C236" s="2"/>
      <c r="D236" s="6"/>
      <c r="E236" s="6"/>
      <c r="F236" s="6"/>
    </row>
    <row r="237" spans="1:6" s="86" customFormat="1" x14ac:dyDescent="0.2">
      <c r="A237" s="2"/>
      <c r="B237" s="5"/>
      <c r="C237" s="2"/>
      <c r="D237" s="6"/>
      <c r="E237" s="6"/>
      <c r="F237" s="6"/>
    </row>
    <row r="238" spans="1:6" s="86" customFormat="1" x14ac:dyDescent="0.2">
      <c r="A238" s="2"/>
      <c r="B238" s="5"/>
      <c r="C238" s="2"/>
      <c r="D238" s="6"/>
      <c r="E238" s="6"/>
      <c r="F238" s="6"/>
    </row>
    <row r="239" spans="1:6" s="86" customFormat="1" x14ac:dyDescent="0.2">
      <c r="A239" s="2"/>
      <c r="B239" s="5"/>
      <c r="C239" s="2"/>
      <c r="D239" s="6"/>
      <c r="E239" s="6"/>
      <c r="F239" s="6"/>
    </row>
    <row r="240" spans="1:6" s="86" customFormat="1" x14ac:dyDescent="0.2">
      <c r="A240" s="2"/>
      <c r="B240" s="5"/>
      <c r="C240" s="2"/>
      <c r="D240" s="6"/>
      <c r="E240" s="6"/>
      <c r="F240" s="6"/>
    </row>
    <row r="241" spans="1:6" s="86" customFormat="1" x14ac:dyDescent="0.2">
      <c r="A241" s="2"/>
      <c r="B241" s="5"/>
      <c r="C241" s="2"/>
      <c r="D241" s="6"/>
      <c r="E241" s="6"/>
      <c r="F241" s="6"/>
    </row>
    <row r="242" spans="1:6" s="86" customFormat="1" x14ac:dyDescent="0.2">
      <c r="A242" s="2"/>
      <c r="B242" s="5"/>
      <c r="C242" s="2"/>
      <c r="D242" s="6"/>
      <c r="E242" s="6"/>
      <c r="F242" s="6"/>
    </row>
    <row r="243" spans="1:6" s="86" customFormat="1" x14ac:dyDescent="0.2">
      <c r="A243" s="2"/>
      <c r="B243" s="5"/>
      <c r="C243" s="2"/>
      <c r="D243" s="6"/>
      <c r="E243" s="6"/>
      <c r="F243" s="6"/>
    </row>
    <row r="244" spans="1:6" s="86" customFormat="1" x14ac:dyDescent="0.2">
      <c r="A244" s="2"/>
      <c r="B244" s="5"/>
      <c r="C244" s="2"/>
      <c r="D244" s="6"/>
      <c r="E244" s="6"/>
      <c r="F244" s="6"/>
    </row>
    <row r="245" spans="1:6" s="86" customFormat="1" x14ac:dyDescent="0.2">
      <c r="A245" s="2"/>
      <c r="B245" s="5"/>
      <c r="C245" s="2"/>
      <c r="D245" s="6"/>
      <c r="E245" s="6"/>
      <c r="F245" s="6"/>
    </row>
    <row r="246" spans="1:6" s="86" customFormat="1" x14ac:dyDescent="0.2">
      <c r="A246" s="2"/>
      <c r="B246" s="5"/>
      <c r="C246" s="2"/>
      <c r="D246" s="6"/>
      <c r="E246" s="6"/>
      <c r="F246" s="6"/>
    </row>
    <row r="247" spans="1:6" s="86" customFormat="1" x14ac:dyDescent="0.2">
      <c r="A247" s="2"/>
      <c r="B247" s="5"/>
      <c r="C247" s="2"/>
      <c r="D247" s="6"/>
      <c r="E247" s="6"/>
      <c r="F247" s="6"/>
    </row>
    <row r="248" spans="1:6" s="86" customFormat="1" x14ac:dyDescent="0.2">
      <c r="A248" s="2"/>
      <c r="B248" s="5"/>
      <c r="C248" s="2"/>
      <c r="D248" s="6"/>
      <c r="E248" s="6"/>
      <c r="F248" s="6"/>
    </row>
    <row r="249" spans="1:6" s="86" customFormat="1" x14ac:dyDescent="0.2">
      <c r="A249" s="2"/>
      <c r="B249" s="5"/>
      <c r="C249" s="2"/>
      <c r="D249" s="6"/>
      <c r="E249" s="6"/>
      <c r="F249" s="6"/>
    </row>
    <row r="250" spans="1:6" ht="23.25" customHeight="1" x14ac:dyDescent="0.2"/>
    <row r="251" spans="1:6" ht="22.5" customHeight="1" x14ac:dyDescent="0.2"/>
    <row r="252" spans="1:6" s="86" customFormat="1" x14ac:dyDescent="0.2">
      <c r="A252" s="2"/>
      <c r="B252" s="5"/>
      <c r="C252" s="2"/>
      <c r="D252" s="6"/>
      <c r="E252" s="6"/>
      <c r="F252" s="6"/>
    </row>
    <row r="253" spans="1:6" s="86" customFormat="1" x14ac:dyDescent="0.2">
      <c r="A253" s="2"/>
      <c r="B253" s="5"/>
      <c r="C253" s="2"/>
      <c r="D253" s="6"/>
      <c r="E253" s="6"/>
      <c r="F253" s="6"/>
    </row>
    <row r="254" spans="1:6" s="86" customFormat="1" x14ac:dyDescent="0.2">
      <c r="A254" s="2"/>
      <c r="B254" s="5"/>
      <c r="C254" s="2"/>
      <c r="D254" s="6"/>
      <c r="E254" s="6"/>
      <c r="F254" s="6"/>
    </row>
    <row r="255" spans="1:6" s="86" customFormat="1" ht="15.75" customHeight="1" x14ac:dyDescent="0.2">
      <c r="A255" s="2"/>
      <c r="B255" s="5"/>
      <c r="C255" s="2"/>
      <c r="D255" s="6"/>
      <c r="E255" s="6"/>
      <c r="F255" s="6"/>
    </row>
    <row r="256" spans="1:6" s="86" customFormat="1" ht="15.75" customHeight="1" x14ac:dyDescent="0.2">
      <c r="A256" s="2"/>
      <c r="B256" s="5"/>
      <c r="C256" s="2"/>
      <c r="D256" s="6"/>
      <c r="E256" s="6"/>
      <c r="F256" s="6"/>
    </row>
    <row r="257" spans="1:6" s="86" customFormat="1" x14ac:dyDescent="0.2">
      <c r="A257" s="2"/>
      <c r="B257" s="5"/>
      <c r="C257" s="2"/>
      <c r="D257" s="6"/>
      <c r="E257" s="6"/>
      <c r="F257" s="6"/>
    </row>
    <row r="258" spans="1:6" s="86" customFormat="1" x14ac:dyDescent="0.2">
      <c r="A258" s="2"/>
      <c r="B258" s="5"/>
      <c r="C258" s="2"/>
      <c r="D258" s="6"/>
      <c r="E258" s="6"/>
      <c r="F258" s="6"/>
    </row>
    <row r="259" spans="1:6" s="86" customFormat="1" x14ac:dyDescent="0.2">
      <c r="A259" s="2"/>
      <c r="B259" s="5"/>
      <c r="C259" s="2"/>
      <c r="D259" s="6"/>
      <c r="E259" s="6"/>
      <c r="F259" s="6"/>
    </row>
    <row r="260" spans="1:6" s="86" customFormat="1" x14ac:dyDescent="0.2">
      <c r="A260" s="2"/>
      <c r="B260" s="5"/>
      <c r="C260" s="2"/>
      <c r="D260" s="6"/>
      <c r="E260" s="6"/>
      <c r="F260" s="6"/>
    </row>
    <row r="261" spans="1:6" ht="30" customHeight="1" x14ac:dyDescent="0.2"/>
    <row r="263" spans="1:6" s="86" customFormat="1" x14ac:dyDescent="0.2">
      <c r="A263" s="2"/>
      <c r="B263" s="5"/>
      <c r="C263" s="2"/>
      <c r="D263" s="6"/>
      <c r="E263" s="6"/>
      <c r="F263" s="6"/>
    </row>
  </sheetData>
  <mergeCells count="1">
    <mergeCell ref="B3:F3"/>
  </mergeCells>
  <dataValidations count="4">
    <dataValidation allowBlank="1" showInputMessage="1" showErrorMessage="1" prompt="Mundohuni te jeni sa me adekuat ne emertimin e projektit kapital, gjithmone duke u bazuar edhe ne klasifikimin e kodeve ekonomike te SIMFK ne menyre qe te mos lihet vend per interpretim te gabuar nga analistet " sqref="B4:B5"/>
    <dataValidation type="list" allowBlank="1" showInputMessage="1" showErrorMessage="1" sqref="C93 C74 C87 C70:C71 C80 C115:C119">
      <formula1>"30,3110,3120,3150,3160,3170,3180,3190,3200,3210,3310,3320,3400"</formula1>
    </dataValidation>
    <dataValidation allowBlank="1" showErrorMessage="1" prompt="Me poshte do te iu jepet mundesia te zgjidhni nese ky projekt kapital eshte i ri apo eshte vazhdimesi_x000a_" sqref="E54:F64 D65:F67 D4:F53"/>
    <dataValidation type="list" allowBlank="1" showInputMessage="1" showErrorMessage="1" sqref="C92">
      <formula1>"Vazhdimesi,I Ri"</formula1>
    </dataValidation>
  </dataValidations>
  <pageMargins left="0" right="0" top="0" bottom="0" header="0" footer="0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P. Kapitale 2025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Zenel Ahmetaj</dc:creator>
  <cp:lastModifiedBy>Zenel Ahmetaj</cp:lastModifiedBy>
  <cp:lastPrinted>2024-08-26T09:19:52Z</cp:lastPrinted>
  <dcterms:created xsi:type="dcterms:W3CDTF">2021-06-15T06:47:17Z</dcterms:created>
  <dcterms:modified xsi:type="dcterms:W3CDTF">2024-08-28T06:11:56Z</dcterms:modified>
</cp:coreProperties>
</file>